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3"/>
  <workbookPr filterPrivacy="1"/>
  <xr:revisionPtr revIDLastSave="0" documentId="8_{C4DDF7FE-CF07-4C14-BE3E-3C524733311F}" xr6:coauthVersionLast="47" xr6:coauthVersionMax="47" xr10:uidLastSave="{00000000-0000-0000-0000-000000000000}"/>
  <bookViews>
    <workbookView xWindow="0" yWindow="0" windowWidth="22260" windowHeight="12648" xr2:uid="{00000000-000D-0000-FFFF-FFFF00000000}"/>
  </bookViews>
  <sheets>
    <sheet name="Dashboard" sheetId="5" r:id="rId1"/>
    <sheet name="A. CAPEX" sheetId="1" r:id="rId2"/>
    <sheet name="B. OPEX" sheetId="3" r:id="rId3"/>
    <sheet name="C. Revenues" sheetId="7" r:id="rId4"/>
    <sheet name="Instructions" sheetId="4" r:id="rId5"/>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7" l="1"/>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5" i="7"/>
  <c r="U45" i="7"/>
  <c r="S23" i="5" s="1"/>
  <c r="S27" i="5" s="1"/>
  <c r="V45" i="7"/>
  <c r="T23" i="5" s="1"/>
  <c r="T27" i="5" s="1"/>
  <c r="W45" i="7"/>
  <c r="U23" i="5" s="1"/>
  <c r="U27" i="5" s="1"/>
  <c r="X45" i="7"/>
  <c r="V23" i="5" s="1"/>
  <c r="V27" i="5" s="1"/>
  <c r="Y45" i="7"/>
  <c r="W23" i="5" s="1"/>
  <c r="W27" i="5" s="1"/>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6" i="3"/>
  <c r="C7" i="3"/>
  <c r="C8" i="3"/>
  <c r="C9" i="3"/>
  <c r="C10" i="3"/>
  <c r="C11" i="3"/>
  <c r="C12" i="3"/>
  <c r="C13" i="3"/>
  <c r="C14" i="3"/>
  <c r="C5" i="3"/>
  <c r="S45" i="3"/>
  <c r="S25" i="5" s="1"/>
  <c r="T45" i="3"/>
  <c r="T25" i="5" s="1"/>
  <c r="U45" i="3"/>
  <c r="U25" i="5" s="1"/>
  <c r="V45" i="3"/>
  <c r="V25" i="5" s="1"/>
  <c r="W45" i="3"/>
  <c r="W25" i="5" s="1"/>
  <c r="T45" i="1"/>
  <c r="S24" i="5" s="1"/>
  <c r="U45" i="1"/>
  <c r="T24" i="5" s="1"/>
  <c r="V45" i="1"/>
  <c r="U24" i="5" s="1"/>
  <c r="W45" i="1"/>
  <c r="V24" i="5" s="1"/>
  <c r="X45" i="1"/>
  <c r="W24" i="5" s="1"/>
  <c r="V26" i="5" l="1"/>
  <c r="U26" i="5"/>
  <c r="T26" i="5"/>
  <c r="S26" i="5"/>
  <c r="W26" i="5"/>
  <c r="C26" i="1"/>
  <c r="C27" i="1"/>
  <c r="C28" i="1"/>
  <c r="C29" i="1"/>
  <c r="C30" i="1"/>
  <c r="C31" i="1"/>
  <c r="C32" i="1"/>
  <c r="C33" i="1"/>
  <c r="C34" i="1"/>
  <c r="C35" i="1"/>
  <c r="C36" i="1"/>
  <c r="C37" i="1"/>
  <c r="C38" i="1"/>
  <c r="C39" i="1"/>
  <c r="C40" i="1"/>
  <c r="C41" i="1"/>
  <c r="C42" i="1"/>
  <c r="C43" i="1"/>
  <c r="C44" i="1"/>
  <c r="C25" i="1"/>
  <c r="C16" i="1"/>
  <c r="C17" i="1"/>
  <c r="C18" i="1"/>
  <c r="C19" i="1"/>
  <c r="C20" i="1"/>
  <c r="C21" i="1"/>
  <c r="C22" i="1"/>
  <c r="C23" i="1"/>
  <c r="C24" i="1"/>
  <c r="C15" i="1"/>
  <c r="C14" i="1"/>
  <c r="C6" i="1"/>
  <c r="C7" i="1"/>
  <c r="C8" i="1"/>
  <c r="C9" i="1"/>
  <c r="C10" i="1"/>
  <c r="C11" i="1"/>
  <c r="C12" i="1"/>
  <c r="C13" i="1"/>
  <c r="C5" i="1"/>
  <c r="D45" i="1"/>
  <c r="C24" i="5" s="1"/>
  <c r="C26" i="5" s="1"/>
  <c r="C28" i="5" l="1"/>
  <c r="C29" i="5" s="1"/>
  <c r="C27" i="5"/>
  <c r="C45" i="3"/>
  <c r="C45" i="1"/>
  <c r="R45" i="3"/>
  <c r="R25" i="5" s="1"/>
  <c r="Q45" i="3"/>
  <c r="Q25" i="5" s="1"/>
  <c r="P45" i="3"/>
  <c r="P25" i="5" s="1"/>
  <c r="O45" i="3"/>
  <c r="O25" i="5" s="1"/>
  <c r="N45" i="3"/>
  <c r="N25" i="5" s="1"/>
  <c r="M45" i="3"/>
  <c r="M25" i="5" s="1"/>
  <c r="L45" i="3"/>
  <c r="L25" i="5" s="1"/>
  <c r="K45" i="3"/>
  <c r="K25" i="5" s="1"/>
  <c r="J45" i="3"/>
  <c r="J25" i="5" s="1"/>
  <c r="I45" i="3"/>
  <c r="I25" i="5" s="1"/>
  <c r="H45" i="3"/>
  <c r="H25" i="5" s="1"/>
  <c r="G45" i="3"/>
  <c r="G25" i="5" s="1"/>
  <c r="F45" i="3"/>
  <c r="F25" i="5" s="1"/>
  <c r="E45" i="3"/>
  <c r="E25" i="5" s="1"/>
  <c r="D45" i="3"/>
  <c r="H16" i="5" l="1"/>
  <c r="S45" i="1" l="1"/>
  <c r="R24" i="5" s="1"/>
  <c r="R45" i="1"/>
  <c r="Q24" i="5" s="1"/>
  <c r="Q45" i="1"/>
  <c r="P24" i="5" s="1"/>
  <c r="P45" i="1"/>
  <c r="O24" i="5" s="1"/>
  <c r="O45" i="1"/>
  <c r="N24" i="5" s="1"/>
  <c r="N45" i="1"/>
  <c r="M24" i="5" s="1"/>
  <c r="M45" i="1"/>
  <c r="L24" i="5" s="1"/>
  <c r="T45" i="7" l="1"/>
  <c r="R23" i="5" s="1"/>
  <c r="R27" i="5" s="1"/>
  <c r="S45" i="7"/>
  <c r="Q23" i="5" s="1"/>
  <c r="Q27" i="5" s="1"/>
  <c r="R45" i="7"/>
  <c r="P23" i="5" s="1"/>
  <c r="P27" i="5" s="1"/>
  <c r="Q45" i="7"/>
  <c r="P45" i="7"/>
  <c r="O45" i="7"/>
  <c r="N45" i="7"/>
  <c r="Q26" i="5" l="1"/>
  <c r="P26" i="5"/>
  <c r="R26" i="5"/>
  <c r="N23" i="5"/>
  <c r="N27" i="5" s="1"/>
  <c r="L23" i="5"/>
  <c r="L27" i="5" s="1"/>
  <c r="O23" i="5"/>
  <c r="O27" i="5" s="1"/>
  <c r="M23" i="5"/>
  <c r="M27" i="5" s="1"/>
  <c r="N26" i="5" l="1"/>
  <c r="L26" i="5"/>
  <c r="M26" i="5"/>
  <c r="O26" i="5"/>
  <c r="C16" i="5"/>
  <c r="I45" i="1" l="1"/>
  <c r="H24" i="5" s="1"/>
  <c r="M45" i="7" l="1"/>
  <c r="K23" i="5" s="1"/>
  <c r="K27" i="5" s="1"/>
  <c r="L45" i="7"/>
  <c r="J23" i="5" s="1"/>
  <c r="J27" i="5" s="1"/>
  <c r="K45" i="7"/>
  <c r="I23" i="5" s="1"/>
  <c r="I27" i="5" s="1"/>
  <c r="J45" i="7"/>
  <c r="H23" i="5" s="1"/>
  <c r="H27" i="5" s="1"/>
  <c r="I45" i="7"/>
  <c r="G23" i="5" s="1"/>
  <c r="G27" i="5" s="1"/>
  <c r="H45" i="7"/>
  <c r="F23" i="5" s="1"/>
  <c r="F27" i="5" s="1"/>
  <c r="G45" i="7"/>
  <c r="E23" i="5" s="1"/>
  <c r="E27" i="5" s="1"/>
  <c r="F45" i="7"/>
  <c r="D23" i="5" s="1"/>
  <c r="M17" i="5"/>
  <c r="D27" i="5" l="1"/>
  <c r="D29" i="5" s="1"/>
  <c r="E29" i="5" s="1"/>
  <c r="F29" i="5" s="1"/>
  <c r="G29" i="5" s="1"/>
  <c r="H29" i="5" s="1"/>
  <c r="I29" i="5" s="1"/>
  <c r="J29" i="5" s="1"/>
  <c r="H26" i="5"/>
  <c r="M15" i="5"/>
  <c r="M14" i="5"/>
  <c r="M16" i="5"/>
  <c r="E45" i="7"/>
  <c r="K29" i="5" l="1"/>
  <c r="M18" i="5"/>
  <c r="Q16" i="5" s="1"/>
  <c r="L29" i="5" l="1"/>
  <c r="D25" i="5"/>
  <c r="F45" i="1"/>
  <c r="E24" i="5" s="1"/>
  <c r="G45" i="1"/>
  <c r="F24" i="5" s="1"/>
  <c r="H45" i="1"/>
  <c r="G24" i="5" s="1"/>
  <c r="J45" i="1"/>
  <c r="I24" i="5" s="1"/>
  <c r="I26" i="5" s="1"/>
  <c r="K45" i="1"/>
  <c r="L45" i="1"/>
  <c r="K24" i="5" s="1"/>
  <c r="K26" i="5" s="1"/>
  <c r="E45" i="1"/>
  <c r="M29" i="5" l="1"/>
  <c r="N29" i="5" s="1"/>
  <c r="O29" i="5" s="1"/>
  <c r="P29" i="5" s="1"/>
  <c r="Q29" i="5" s="1"/>
  <c r="R29" i="5" s="1"/>
  <c r="S29" i="5" s="1"/>
  <c r="T29" i="5" s="1"/>
  <c r="U29" i="5" s="1"/>
  <c r="V29" i="5" s="1"/>
  <c r="W29" i="5" s="1"/>
  <c r="Z14" i="5"/>
  <c r="J24" i="5"/>
  <c r="E26" i="5"/>
  <c r="F26" i="5"/>
  <c r="D24" i="5"/>
  <c r="G26" i="5"/>
  <c r="H17" i="5"/>
  <c r="H15" i="5"/>
  <c r="H14" i="5"/>
  <c r="C14" i="5"/>
  <c r="C15" i="5"/>
  <c r="C17" i="5"/>
  <c r="Z15" i="5" l="1"/>
  <c r="Z16" i="5"/>
  <c r="J26" i="5"/>
  <c r="D26" i="5"/>
  <c r="H18" i="5"/>
  <c r="Q15" i="5" s="1"/>
  <c r="C18" i="5"/>
  <c r="Q14" i="5" s="1"/>
  <c r="U14" i="5" l="1"/>
  <c r="U16" i="5"/>
  <c r="U17" i="5"/>
  <c r="D28" i="5"/>
  <c r="E28" i="5" l="1"/>
  <c r="F28" i="5" s="1"/>
  <c r="G28" i="5" s="1"/>
  <c r="H28" i="5" s="1"/>
  <c r="I28" i="5" s="1"/>
  <c r="J28" i="5" s="1"/>
  <c r="K28" i="5" s="1"/>
  <c r="L28" i="5" l="1"/>
  <c r="M28" i="5" l="1"/>
  <c r="N28" i="5" l="1"/>
  <c r="O28" i="5" l="1"/>
  <c r="P28" i="5" l="1"/>
  <c r="Q28" i="5" l="1"/>
  <c r="R28" i="5" l="1"/>
  <c r="S28" i="5" l="1"/>
  <c r="T28" i="5" l="1"/>
  <c r="U28" i="5" l="1"/>
  <c r="V28" i="5" l="1"/>
  <c r="W28" i="5" l="1"/>
  <c r="Y14" i="5" s="1"/>
  <c r="Y16" i="5" l="1"/>
  <c r="Y15" i="5"/>
  <c r="U15" i="5" s="1"/>
</calcChain>
</file>

<file path=xl/sharedStrings.xml><?xml version="1.0" encoding="utf-8"?>
<sst xmlns="http://schemas.openxmlformats.org/spreadsheetml/2006/main" count="182" uniqueCount="119">
  <si>
    <t>Estimation of financial indicators</t>
  </si>
  <si>
    <t>Dashboard</t>
  </si>
  <si>
    <t>1. Identification of the project</t>
  </si>
  <si>
    <t xml:space="preserve">Name of the public authority / municipality </t>
  </si>
  <si>
    <t>Name of the investment project</t>
  </si>
  <si>
    <t>Project duration</t>
  </si>
  <si>
    <t>from</t>
  </si>
  <si>
    <t>DD.MM.YYYY</t>
  </si>
  <si>
    <t xml:space="preserve">to </t>
  </si>
  <si>
    <t>2. Summary of results</t>
  </si>
  <si>
    <t>CAPEX</t>
  </si>
  <si>
    <t>OPEX</t>
  </si>
  <si>
    <t>Revenues</t>
  </si>
  <si>
    <t>Project Overview</t>
  </si>
  <si>
    <t>Project Profitablility</t>
  </si>
  <si>
    <t>Not not amend or change values</t>
  </si>
  <si>
    <t>Estimated cost of planning processes</t>
  </si>
  <si>
    <t>Estimated maintenance cost</t>
  </si>
  <si>
    <t>Energy savings</t>
  </si>
  <si>
    <t>Net Present Value (NPV)</t>
  </si>
  <si>
    <t>years with negative cash flow</t>
  </si>
  <si>
    <t>Estimated cost of installation</t>
  </si>
  <si>
    <t>Estimated staff cost</t>
  </si>
  <si>
    <t>Operation and maintainance fee (O&amp;M)</t>
  </si>
  <si>
    <t>Simple Payback Period</t>
  </si>
  <si>
    <t>Last negative cash flow</t>
  </si>
  <si>
    <t>Estimated equipment cost</t>
  </si>
  <si>
    <t>Estimated external sub-contracting</t>
  </si>
  <si>
    <t xml:space="preserve">Energy supply </t>
  </si>
  <si>
    <t>REVENUES</t>
  </si>
  <si>
    <t>Discounted Payback Period</t>
  </si>
  <si>
    <t>Revenues in the year following the last negative cash flow</t>
  </si>
  <si>
    <t>Other(s)</t>
  </si>
  <si>
    <t>Other revenue(s)</t>
  </si>
  <si>
    <t>Internal Rate of Return (IRR)</t>
  </si>
  <si>
    <t>TOTAL (EUR)</t>
  </si>
  <si>
    <t>Discount rate</t>
  </si>
  <si>
    <t>3. Yearly overview</t>
  </si>
  <si>
    <t>Year</t>
  </si>
  <si>
    <t xml:space="preserve">CAPEX </t>
  </si>
  <si>
    <t>Net Cash Flow</t>
  </si>
  <si>
    <t>PV of Cash Flow</t>
  </si>
  <si>
    <t>Cumulative Cash Flow</t>
  </si>
  <si>
    <t>Discounted cumulative cash flow</t>
  </si>
  <si>
    <t>4. Project overview</t>
  </si>
  <si>
    <t>Capital Expenditure Forecast</t>
  </si>
  <si>
    <t>Capital Investment</t>
  </si>
  <si>
    <t>Project year</t>
  </si>
  <si>
    <t>Cost category</t>
  </si>
  <si>
    <t>Expenditure / measure</t>
  </si>
  <si>
    <r>
      <t xml:space="preserve">Amount 
</t>
    </r>
    <r>
      <rPr>
        <sz val="8"/>
        <rFont val="Source Sans Pro"/>
        <family val="2"/>
      </rPr>
      <t>(EUR)</t>
    </r>
  </si>
  <si>
    <t>Year 0</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</si>
  <si>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</si>
  <si>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</si>
  <si>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</si>
  <si>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</si>
  <si>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</si>
  <si>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</si>
  <si>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</si>
  <si>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</si>
  <si>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</si>
  <si>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</si>
  <si>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</si>
  <si>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</si>
  <si>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</si>
  <si>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</si>
  <si>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</si>
  <si>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</si>
  <si>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</si>
  <si>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</si>
  <si>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</si>
  <si>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</si>
  <si>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Estimated costs of planning processes</t>
  </si>
  <si>
    <t>Estimated costs of installation</t>
  </si>
  <si>
    <t>Othe(s) [please specify]</t>
  </si>
  <si>
    <t>TOTAL</t>
  </si>
  <si>
    <t>Operational expenditures (OPEX)</t>
  </si>
  <si>
    <t>Operational costs</t>
  </si>
  <si>
    <t>Cost</t>
  </si>
  <si>
    <t xml:space="preserve">Estimated maintenance cost </t>
  </si>
  <si>
    <t xml:space="preserve">Estimated staff cost </t>
  </si>
  <si>
    <t xml:space="preserve">Estimated external sub-contracting </t>
  </si>
  <si>
    <t>Revenue</t>
  </si>
  <si>
    <r>
      <t xml:space="preserve">Start
</t>
    </r>
    <r>
      <rPr>
        <sz val="8"/>
        <color rgb="FF575757"/>
        <rFont val="Source Sans Pro"/>
        <family val="2"/>
      </rPr>
      <t>(DD.MM.YYYY)</t>
    </r>
  </si>
  <si>
    <r>
      <t xml:space="preserve">End
</t>
    </r>
    <r>
      <rPr>
        <sz val="8"/>
        <color rgb="FF575757"/>
        <rFont val="Source Sans Pro"/>
        <family val="2"/>
      </rPr>
      <t>(DD.MM.YYYY)</t>
    </r>
  </si>
  <si>
    <r>
      <t xml:space="preserve">Amount 
</t>
    </r>
    <r>
      <rPr>
        <sz val="8"/>
        <color rgb="FF575757"/>
        <rFont val="Source Sans Pro"/>
        <family val="2"/>
      </rPr>
      <t>(EUR)</t>
    </r>
  </si>
  <si>
    <t>Operation and Maintenance (O&amp;M) fee</t>
  </si>
  <si>
    <t>Energy supply</t>
  </si>
  <si>
    <t>Other revenues</t>
  </si>
  <si>
    <t xml:space="preserve"> How to use this template</t>
  </si>
  <si>
    <t>▪ Please complete the blank cells  on the tabs "CAPEX", "OPEX" and "Revenues" providing the required values into the white cells. The green and yellow cells in the table display the automatically calculated results. If the duration of your investment project exceeds 20 years, please add extra columns to all the tables.</t>
  </si>
  <si>
    <r>
      <t xml:space="preserve">▪ The final results of the calculations are automatically displayed and graphically represented in the tab </t>
    </r>
    <r>
      <rPr>
        <b/>
        <sz val="10"/>
        <rFont val="Cambria"/>
        <family val="1"/>
      </rPr>
      <t>"Dashboard"</t>
    </r>
    <r>
      <rPr>
        <sz val="10"/>
        <rFont val="Cambria"/>
        <family val="1"/>
      </rPr>
      <t>, once all the necessary information is correctly provided in the "CAPEX", "OPEX" and "Revenues" tabs.</t>
    </r>
  </si>
  <si>
    <r>
      <t>▪On the "</t>
    </r>
    <r>
      <rPr>
        <b/>
        <sz val="10"/>
        <color theme="1"/>
        <rFont val="Cambria"/>
        <family val="1"/>
      </rPr>
      <t>Dashboard</t>
    </r>
    <r>
      <rPr>
        <sz val="10"/>
        <color theme="1"/>
        <rFont val="Cambria"/>
        <family val="1"/>
      </rPr>
      <t>" the only value that needs to be entered is the Discount rate in the green field. All other values will be automatically transfered or calculated.</t>
    </r>
  </si>
  <si>
    <t>A. CAPEX</t>
  </si>
  <si>
    <r>
      <t xml:space="preserve">▪ </t>
    </r>
    <r>
      <rPr>
        <b/>
        <sz val="10"/>
        <rFont val="Cambria"/>
        <family val="1"/>
      </rPr>
      <t xml:space="preserve">Capital expenditures (CAPEX) </t>
    </r>
    <r>
      <rPr>
        <sz val="10"/>
        <rFont val="Cambria"/>
        <family val="1"/>
      </rPr>
      <t xml:space="preserve">are costs that occur when purchasing, improving or maintaining physical assets of an investment project. These costs should be stated in the spreadsheet under the appropriate cost category. Categories "Costs of planning process", "Costs of installation" and "Equipment costs" are given in the spreadsheet. Further cost categories can be specified by the public authority under "Other(s)", if necessary. </t>
    </r>
  </si>
  <si>
    <r>
      <t>▪ In column B (Expenditure), the specific</t>
    </r>
    <r>
      <rPr>
        <b/>
        <sz val="10"/>
        <rFont val="Cambria"/>
        <family val="1"/>
      </rPr>
      <t xml:space="preserve"> expenditures of the investment project</t>
    </r>
    <r>
      <rPr>
        <sz val="10"/>
        <rFont val="Cambria"/>
        <family val="1"/>
      </rPr>
      <t xml:space="preserve"> can be listed within the  cost categories.  Examples of expenditures are:  purchase or installation of energy efficiency equipment, softwares, machinery, purchase of intangible assets such as a licenses or patents; etc. </t>
    </r>
  </si>
  <si>
    <t xml:space="preserve">▪ The expenditures should be stated in Euro in columns D-S according to the year in which they are planned to occur. Column C automatically displays the sum of each expenditure across the years of project implementation. 
G-J for the first year of the investment project and in columns L-O for the second year, according to the quarter in which they are planned to occur. Columns K and P automatically display the sum of each expenditure for year 1 and 2, respectively.  The total amount for the 2 years is also automatically calculated on column E (Amount). </t>
  </si>
  <si>
    <t xml:space="preserve">▪ The last line of the spreadsheet displays the sum of the capital expenditures in total and on a yearly basis. The results are displayed also on the tab "Dashboard". </t>
  </si>
  <si>
    <t>B. OPEX</t>
  </si>
  <si>
    <r>
      <t>▪ Operational</t>
    </r>
    <r>
      <rPr>
        <b/>
        <sz val="10"/>
        <rFont val="Cambria"/>
        <family val="1"/>
      </rPr>
      <t xml:space="preserve"> expenditures (OPEX) </t>
    </r>
    <r>
      <rPr>
        <sz val="10"/>
        <rFont val="Cambria"/>
        <family val="1"/>
      </rPr>
      <t xml:space="preserve">are costs that occur in the daily operation of an investment project. These costs should be stated in the spreadsheet under the appropriate cost category. Categories "Estimated maintenance costs", "Estimated staff cost" and "Estimated external subcontracting costs" are given in the spreadsheet. Further cost categories can be specified by the public authority under "Other(s)", if necessary. </t>
    </r>
  </si>
  <si>
    <r>
      <t>▪ In column B (Cost), the specific o</t>
    </r>
    <r>
      <rPr>
        <b/>
        <sz val="10"/>
        <rFont val="Cambria"/>
        <family val="1"/>
      </rPr>
      <t>perational costs of the investment project</t>
    </r>
    <r>
      <rPr>
        <sz val="10"/>
        <rFont val="Cambria"/>
        <family val="1"/>
      </rPr>
      <t xml:space="preserve"> can be listed within the  cost categories.  Examples of operational costs include legal fees, rent, equipment and supplies for opperation, accounting expenses, insurance, repair and maintenance expenses, utility expenses (electricity, water, etc.), telephone and internet expenses, property taxes, salaries, advertisement expenses, comissions, bank charges, etc. </t>
    </r>
  </si>
  <si>
    <r>
      <t>▪ The</t>
    </r>
    <r>
      <rPr>
        <b/>
        <sz val="10"/>
        <rFont val="Cambria"/>
        <family val="1"/>
      </rPr>
      <t xml:space="preserve"> operational costs</t>
    </r>
    <r>
      <rPr>
        <sz val="10"/>
        <rFont val="Cambria"/>
        <family val="1"/>
      </rPr>
      <t xml:space="preserve"> should be stated in Euro in columns D-S according to the year of implementation in which they are planned to occur. Column C automatically displays the sum of each expenditure across the years of project implementation. </t>
    </r>
  </si>
  <si>
    <t xml:space="preserve">▪ The last line of the spreadsheet displays the sum of the operational expenditures in total and on a yearly basis. The results are displayed also on the tab "Dashboard". </t>
  </si>
  <si>
    <t>C. Revenues</t>
  </si>
  <si>
    <r>
      <t xml:space="preserve">▪ </t>
    </r>
    <r>
      <rPr>
        <b/>
        <sz val="10"/>
        <rFont val="Cambria"/>
        <family val="1"/>
      </rPr>
      <t xml:space="preserve">Revenue </t>
    </r>
    <r>
      <rPr>
        <sz val="10"/>
        <rFont val="Cambria"/>
        <family val="1"/>
      </rPr>
      <t>is the income generated by the daily the operation performed within an investment project. These costs should be stated in the spreadsheet under the appropriate cost category. Categories "Energy savings", "Operation and maintenance" and "Energy supply" are given in the spreadsheet. Further cost categories can be specified by the public authority under "Other(s)".
As baseline for calculating energy savings we suggest to use 2019 (pre-pandemic period).</t>
    </r>
  </si>
  <si>
    <r>
      <t xml:space="preserve">▪ In column B (Revenue), the </t>
    </r>
    <r>
      <rPr>
        <b/>
        <sz val="10"/>
        <rFont val="Cambria"/>
        <family val="1"/>
      </rPr>
      <t>specific operational revenues of the investment project</t>
    </r>
    <r>
      <rPr>
        <sz val="10"/>
        <rFont val="Cambria"/>
        <family val="1"/>
      </rPr>
      <t xml:space="preserve"> can be listed within the  cost categories.  Examples revenues include: money received from taxation, fees and fines, grants from governmental entities, investments, fundraising activities, membership fees, rent of a property, parking fees, sales of products, generation of electricity/ renewable energy,  generation and sale of carbon emission reduction certificates, etc. </t>
    </r>
  </si>
  <si>
    <t xml:space="preserve">▪ The foressen revenues of the investment project should be stated in Euro in columns D-S according to the year of the implementation of the investment project in which they are planned to occur. Column E automatically displays the sum of each revenue stream across the years of project implementation. </t>
  </si>
  <si>
    <t xml:space="preserve">▪ The last line of the spreadsheet displays the sum of the capital expenditures in total for the duration of the project, quarterly and yearly. The results are displayed also on the tab "Dashboard". </t>
  </si>
  <si>
    <t>D. Financial Indicators</t>
  </si>
  <si>
    <r>
      <rPr>
        <b/>
        <sz val="10"/>
        <rFont val="Cambria"/>
        <family val="1"/>
      </rPr>
      <t>Net present value (NPV)</t>
    </r>
    <r>
      <rPr>
        <sz val="10"/>
        <rFont val="Cambria"/>
        <family val="1"/>
      </rPr>
      <t>, is used to calculate the current total value of a future stream of payments.
If the NPV of a project or investment is positive, it means that the discounted present value of all future cash flows related to that project or investment will be positive, and therefore attractive. A negative NPV means the investment is not profitable.</t>
    </r>
  </si>
  <si>
    <t>The NPV is calculated automatically using the Excel function.</t>
  </si>
  <si>
    <r>
      <rPr>
        <b/>
        <sz val="10"/>
        <rFont val="Cambria"/>
        <family val="1"/>
      </rPr>
      <t>Simple Payback Period</t>
    </r>
    <r>
      <rPr>
        <sz val="10"/>
        <rFont val="Cambria"/>
        <family val="1"/>
      </rPr>
      <t xml:space="preserve"> is the amount of time (usually measured in years) it takes to recover an initial investment, as measured in after-tax cash flows. It is a simple calculation to help evaluate an investment. The disadvantage of this method is that it does not consider the time value of money and it does not assess the risk involved with each project. The payback period is calculated automatically using a combination of Excel functions. The function uses values in colum Y. Do not change these values!</t>
    </r>
  </si>
  <si>
    <r>
      <t xml:space="preserve">The </t>
    </r>
    <r>
      <rPr>
        <b/>
        <sz val="10"/>
        <rFont val="Cambria"/>
        <family val="1"/>
      </rPr>
      <t>discounted Payback Period</t>
    </r>
    <r>
      <rPr>
        <sz val="10"/>
        <rFont val="Cambria"/>
        <family val="1"/>
      </rPr>
      <t xml:space="preserve"> represents how long it takes to recover an initial investment by discounting future cash flows and applying the time value of money concept. It is basically used to determine the time needed for an investment to break-even by considering the time value of money. The discounted payback period is calculated automatically using a combination of Excel functions. The function uses values in colum Z. Do not change these values!</t>
    </r>
  </si>
  <si>
    <r>
      <t xml:space="preserve">The </t>
    </r>
    <r>
      <rPr>
        <b/>
        <sz val="10"/>
        <rFont val="Cambria"/>
        <family val="1"/>
      </rPr>
      <t xml:space="preserve">internal rate of return (IRR)  </t>
    </r>
    <r>
      <rPr>
        <sz val="10"/>
        <rFont val="Cambria"/>
        <family val="1"/>
      </rPr>
      <t xml:space="preserve">is the annual rate of growth that an investment is expected to generate and is used to estimate the profitability of potential investments. IRR is a discount rate that makes the net present value (NPV) of all cash flows equal to zero in a discounted cash flow analysis. Generally speaking, the higher an internal rate of return, the more desirable an investment is to undertake. It can be used when comparing potential investment options. </t>
    </r>
  </si>
  <si>
    <r>
      <t xml:space="preserve">The </t>
    </r>
    <r>
      <rPr>
        <b/>
        <sz val="10"/>
        <rFont val="Cambria"/>
        <family val="1"/>
      </rPr>
      <t xml:space="preserve">discount rate </t>
    </r>
    <r>
      <rPr>
        <sz val="10"/>
        <rFont val="Cambria"/>
        <family val="1"/>
      </rPr>
      <t>refers to the interest rate used in discounted cash flow (DCF) analysis to determine the present value of future cash flows. 
In order to calculate the financial indicators described above, please enter the discount rate on the "Dashboard" tab in the green cell.</t>
    </r>
  </si>
  <si>
    <t xml:space="preserve">E. Useful links </t>
  </si>
  <si>
    <t>PROSPECT+ Website</t>
  </si>
  <si>
    <t>Glossary of financial terms</t>
  </si>
  <si>
    <t>Webinar - Financial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</si>
</sst>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 &quot;€&quot;;[Red]\-#,##0\ &quot;€&quot;"/>
    <numFmt numFmtId="165" formatCode="#,##0\ &quot;€&quot;"/>
  </numFmts>
  <fonts count="44">
    <font>
      <sz val="11"/>
      <color theme="1"/>
      <name val="Calibri"/>
      <family val="2"/>
      <scheme val="minor"/>
    </font>
    <font>
      <b/>
      <sz val="12"/>
      <color rgb="FF575757"/>
      <name val="Source Sans Pro"/>
      <family val="2"/>
    </font>
    <font>
      <sz val="11"/>
      <color theme="1"/>
      <name val="Source Sans Pro"/>
      <family val="2"/>
    </font>
    <font>
      <sz val="8"/>
      <color rgb="FF575757"/>
      <name val="Source Sans Pro"/>
      <family val="2"/>
    </font>
    <font>
      <b/>
      <sz val="16"/>
      <color rgb="FF575757"/>
      <name val="Source Sans Pro"/>
      <family val="2"/>
    </font>
    <font>
      <sz val="11"/>
      <color rgb="FF575757"/>
      <name val="Calibri"/>
      <family val="2"/>
      <scheme val="minor"/>
    </font>
    <font>
      <sz val="10"/>
      <color theme="1"/>
      <name val="Source Sans Pro Light"/>
      <family val="2"/>
    </font>
    <font>
      <b/>
      <sz val="14"/>
      <color rgb="FF575757"/>
      <name val="Source Sans Pro"/>
      <family val="2"/>
    </font>
    <font>
      <b/>
      <sz val="12"/>
      <color theme="0"/>
      <name val="Source Sans Pro"/>
      <family val="2"/>
    </font>
    <font>
      <sz val="10"/>
      <color rgb="FF575757"/>
      <name val="Source Sans Pro Light"/>
      <family val="2"/>
    </font>
    <font>
      <u/>
      <sz val="11"/>
      <color theme="10"/>
      <name val="Calibri"/>
      <family val="2"/>
      <scheme val="minor"/>
    </font>
    <font>
      <u/>
      <sz val="10"/>
      <color theme="10"/>
      <name val="Source Sans Pro Light"/>
      <family val="2"/>
    </font>
    <font>
      <b/>
      <sz val="11"/>
      <color theme="1"/>
      <name val="Source Sans Pro"/>
      <family val="2"/>
    </font>
    <font>
      <sz val="14"/>
      <color rgb="FF575757"/>
      <name val="Source Sans Pro"/>
      <family val="2"/>
    </font>
    <font>
      <sz val="12"/>
      <color rgb="FF575757"/>
      <name val="Source Sans Pro"/>
      <family val="2"/>
    </font>
    <font>
      <sz val="11"/>
      <color rgb="FF575757"/>
      <name val="Source Sans Pro"/>
      <family val="2"/>
    </font>
    <font>
      <sz val="16"/>
      <color rgb="FFFF0000"/>
      <name val="Cambria"/>
      <family val="1"/>
    </font>
    <font>
      <sz val="16"/>
      <color theme="1"/>
      <name val="Cambria"/>
      <family val="1"/>
    </font>
    <font>
      <b/>
      <sz val="16"/>
      <color theme="0"/>
      <name val="Cambria"/>
      <family val="1"/>
    </font>
    <font>
      <b/>
      <sz val="18"/>
      <color theme="0"/>
      <name val="Cambria"/>
      <family val="1"/>
    </font>
    <font>
      <b/>
      <sz val="20"/>
      <color theme="0"/>
      <name val="Cambria"/>
      <family val="1"/>
    </font>
    <font>
      <b/>
      <sz val="24"/>
      <color rgb="FF003068"/>
      <name val="Cambria"/>
      <family val="1"/>
    </font>
    <font>
      <sz val="14"/>
      <name val="Cambria"/>
      <family val="1"/>
    </font>
    <font>
      <sz val="11"/>
      <color theme="1"/>
      <name val="Cambria"/>
      <family val="1"/>
    </font>
    <font>
      <b/>
      <sz val="14"/>
      <color rgb="FF575757"/>
      <name val="Cambria"/>
      <family val="1"/>
    </font>
    <font>
      <b/>
      <sz val="14"/>
      <color theme="0"/>
      <name val="Cambria"/>
      <family val="1"/>
    </font>
    <font>
      <b/>
      <sz val="12"/>
      <name val="Cambria"/>
      <family val="1"/>
    </font>
    <font>
      <b/>
      <sz val="14"/>
      <name val="Cambria"/>
      <family val="1"/>
    </font>
    <font>
      <sz val="11"/>
      <name val="Cambria"/>
      <family val="1"/>
    </font>
    <font>
      <b/>
      <sz val="16"/>
      <name val="Cambria"/>
      <family val="1"/>
    </font>
    <font>
      <sz val="16"/>
      <name val="Cambria"/>
      <family val="1"/>
    </font>
    <font>
      <b/>
      <sz val="18"/>
      <name val="Cambria"/>
      <family val="1"/>
    </font>
    <font>
      <sz val="12"/>
      <color theme="1"/>
      <name val="Cambria"/>
      <family val="1"/>
    </font>
    <font>
      <sz val="14"/>
      <color theme="0"/>
      <name val="Cambria"/>
      <family val="1"/>
    </font>
    <font>
      <sz val="14"/>
      <color theme="1"/>
      <name val="Cambria"/>
      <family val="1"/>
    </font>
    <font>
      <sz val="8"/>
      <name val="Source Sans Pro"/>
      <family val="2"/>
    </font>
    <font>
      <b/>
      <sz val="22"/>
      <color rgb="FF003068"/>
      <name val="Cambria"/>
      <family val="1"/>
    </font>
    <font>
      <sz val="10"/>
      <name val="Cambria"/>
      <family val="1"/>
    </font>
    <font>
      <b/>
      <sz val="10"/>
      <name val="Cambria"/>
      <family val="1"/>
    </font>
    <font>
      <sz val="10"/>
      <name val="Source Sans Pro Light"/>
      <family val="2"/>
    </font>
    <font>
      <u/>
      <sz val="10"/>
      <name val="Source Sans Pro Light"/>
      <family val="2"/>
    </font>
    <font>
      <sz val="14"/>
      <color rgb="FF575757"/>
      <name val="Cambria"/>
      <family val="1"/>
    </font>
    <font>
      <b/>
      <sz val="10"/>
      <color theme="1"/>
      <name val="Cambria"/>
      <family val="1"/>
    </font>
    <font>
      <sz val="10"/>
      <color theme="1"/>
      <name val="Cambria"/>
      <family val="1"/>
    </font>
  </fonts>
  <fills count="12">
    <fill>
      <patternFill patternType="none"/>
    </fill>
    <fill>
      <patternFill patternType="gray125"/>
    </fill>
    <fill>
      <patternFill patternType="solid">
        <fgColor rgb="FFD9F1F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2FAFC"/>
        <bgColor indexed="64"/>
      </patternFill>
    </fill>
    <fill>
      <patternFill patternType="solid">
        <fgColor rgb="FF003068"/>
        <bgColor indexed="64"/>
      </patternFill>
    </fill>
    <fill>
      <patternFill patternType="solid">
        <fgColor rgb="FFFFD500"/>
        <bgColor indexed="64"/>
      </patternFill>
    </fill>
    <fill>
      <patternFill patternType="solid">
        <fgColor rgb="FFFFF5C5"/>
        <bgColor indexed="64"/>
      </patternFill>
    </fill>
    <fill>
      <patternFill patternType="solid">
        <fgColor rgb="FF009999"/>
        <bgColor indexed="64"/>
      </patternFill>
    </fill>
    <fill>
      <patternFill patternType="solid">
        <fgColor rgb="FF97B42A"/>
        <bgColor indexed="64"/>
      </patternFill>
    </fill>
  </fills>
  <borders count="46">
    <border>
      <left/>
      <right/>
      <top/>
      <bottom/>
      <diagonal/>
    </border>
    <border>
      <left style="thin">
        <color rgb="FF575757"/>
      </left>
      <right style="thin">
        <color rgb="FF575757"/>
      </right>
      <top style="thin">
        <color rgb="FF575757"/>
      </top>
      <bottom style="thin">
        <color rgb="FF575757"/>
      </bottom>
      <diagonal/>
    </border>
    <border>
      <left style="thin">
        <color rgb="FF575757"/>
      </left>
      <right style="thin">
        <color rgb="FF575757"/>
      </right>
      <top style="thin">
        <color rgb="FF575757"/>
      </top>
      <bottom/>
      <diagonal/>
    </border>
    <border>
      <left style="thin">
        <color rgb="FF575757"/>
      </left>
      <right/>
      <top/>
      <bottom/>
      <diagonal/>
    </border>
    <border>
      <left style="thin">
        <color rgb="FF575757"/>
      </left>
      <right style="thin">
        <color rgb="FF575757"/>
      </right>
      <top/>
      <bottom style="thin">
        <color rgb="FF575757"/>
      </bottom>
      <diagonal/>
    </border>
    <border>
      <left style="thin">
        <color rgb="FF575757"/>
      </left>
      <right style="thin">
        <color rgb="FF575757"/>
      </right>
      <top/>
      <bottom/>
      <diagonal/>
    </border>
    <border>
      <left/>
      <right style="thin">
        <color rgb="FF575757"/>
      </right>
      <top style="thin">
        <color rgb="FF575757"/>
      </top>
      <bottom style="thin">
        <color rgb="FF575757"/>
      </bottom>
      <diagonal/>
    </border>
    <border>
      <left style="thin">
        <color rgb="FF575757"/>
      </left>
      <right/>
      <top style="thin">
        <color rgb="FF575757"/>
      </top>
      <bottom style="thin">
        <color rgb="FF575757"/>
      </bottom>
      <diagonal/>
    </border>
    <border>
      <left/>
      <right/>
      <top style="thin">
        <color rgb="FF575757"/>
      </top>
      <bottom style="thin">
        <color rgb="FF575757"/>
      </bottom>
      <diagonal/>
    </border>
    <border>
      <left/>
      <right/>
      <top style="thin">
        <color rgb="FF575757"/>
      </top>
      <bottom/>
      <diagonal/>
    </border>
    <border>
      <left style="thin">
        <color indexed="64"/>
      </left>
      <right style="thin">
        <color indexed="64"/>
      </right>
      <top style="thin">
        <color indexed="64"/>
      </top>
      <bottom style="thin">
        <color indexed="64"/>
      </bottom>
      <diagonal/>
    </border>
    <border>
      <left/>
      <right style="thin">
        <color rgb="FF575757"/>
      </right>
      <top/>
      <bottom style="thin">
        <color rgb="FF575757"/>
      </bottom>
      <diagonal/>
    </border>
    <border>
      <left style="thin">
        <color rgb="FF575757"/>
      </left>
      <right style="thin">
        <color rgb="FF575757"/>
      </right>
      <top style="thin">
        <color rgb="FF575757"/>
      </top>
      <bottom style="double">
        <color indexed="64"/>
      </bottom>
      <diagonal/>
    </border>
    <border>
      <left/>
      <right style="thin">
        <color rgb="FF575757"/>
      </right>
      <top style="thin">
        <color rgb="FF575757"/>
      </top>
      <bottom style="double">
        <color indexed="64"/>
      </bottom>
      <diagonal/>
    </border>
    <border>
      <left style="thin">
        <color rgb="FF575757"/>
      </left>
      <right style="thin">
        <color rgb="FF575757"/>
      </right>
      <top/>
      <bottom style="double">
        <color indexed="64"/>
      </bottom>
      <diagonal/>
    </border>
    <border>
      <left/>
      <right style="thin">
        <color rgb="FF575757"/>
      </right>
      <top style="thin">
        <color rgb="FF575757"/>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575757"/>
      </left>
      <right style="medium">
        <color indexed="64"/>
      </right>
      <top style="thin">
        <color rgb="FF575757"/>
      </top>
      <bottom style="thin">
        <color rgb="FF575757"/>
      </bottom>
      <diagonal/>
    </border>
    <border>
      <left/>
      <right style="thin">
        <color indexed="64"/>
      </right>
      <top/>
      <bottom/>
      <diagonal/>
    </border>
    <border>
      <left/>
      <right/>
      <top/>
      <bottom style="thin">
        <color indexed="64"/>
      </bottom>
      <diagonal/>
    </border>
    <border>
      <left style="thin">
        <color rgb="FF575757"/>
      </left>
      <right style="thin">
        <color indexed="64"/>
      </right>
      <top style="thin">
        <color rgb="FF575757"/>
      </top>
      <bottom style="thin">
        <color rgb="FF575757"/>
      </bottom>
      <diagonal/>
    </border>
    <border>
      <left style="thin">
        <color rgb="FF575757"/>
      </left>
      <right style="thin">
        <color indexed="64"/>
      </right>
      <top style="thin">
        <color rgb="FF575757"/>
      </top>
      <bottom style="double">
        <color indexed="64"/>
      </bottom>
      <diagonal/>
    </border>
    <border>
      <left style="thin">
        <color rgb="FF575757"/>
      </left>
      <right style="thin">
        <color indexed="64"/>
      </right>
      <top/>
      <bottom style="thin">
        <color rgb="FF575757"/>
      </bottom>
      <diagonal/>
    </border>
    <border>
      <left style="thin">
        <color rgb="FF575757"/>
      </left>
      <right style="thin">
        <color indexed="64"/>
      </right>
      <top style="thin">
        <color rgb="FF575757"/>
      </top>
      <bottom/>
      <diagonal/>
    </border>
    <border>
      <left style="thin">
        <color rgb="FF575757"/>
      </left>
      <right style="medium">
        <color indexed="64"/>
      </right>
      <top style="thin">
        <color rgb="FF575757"/>
      </top>
      <bottom style="double">
        <color indexed="64"/>
      </bottom>
      <diagonal/>
    </border>
    <border>
      <left style="thin">
        <color rgb="FF575757"/>
      </left>
      <right style="medium">
        <color indexed="64"/>
      </right>
      <top/>
      <bottom style="thin">
        <color rgb="FF575757"/>
      </bottom>
      <diagonal/>
    </border>
    <border>
      <left style="thin">
        <color rgb="FF575757"/>
      </left>
      <right style="thin">
        <color indexed="64"/>
      </right>
      <top style="thin">
        <color rgb="FF575757"/>
      </top>
      <bottom style="thin">
        <color indexed="64"/>
      </bottom>
      <diagonal/>
    </border>
    <border>
      <left style="thin">
        <color indexed="64"/>
      </left>
      <right/>
      <top/>
      <bottom/>
      <diagonal/>
    </border>
    <border>
      <left/>
      <right style="thin">
        <color rgb="FF575757"/>
      </right>
      <top/>
      <bottom/>
      <diagonal/>
    </border>
    <border>
      <left style="thin">
        <color rgb="FF575757"/>
      </left>
      <right/>
      <top style="thin">
        <color rgb="FF575757"/>
      </top>
      <bottom/>
      <diagonal/>
    </border>
    <border>
      <left style="thin">
        <color rgb="FF575757"/>
      </left>
      <right style="thin">
        <color rgb="FF575757"/>
      </right>
      <top style="double">
        <color indexed="64"/>
      </top>
      <bottom/>
      <diagonal/>
    </border>
    <border>
      <left style="thin">
        <color rgb="FF575757"/>
      </left>
      <right/>
      <top style="thin">
        <color rgb="FF575757"/>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575757"/>
      </left>
      <right/>
      <top/>
      <bottom style="thin">
        <color rgb="FF575757"/>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rgb="FF575757"/>
      </left>
      <right style="thin">
        <color rgb="FF575757"/>
      </right>
      <top style="double">
        <color indexed="64"/>
      </top>
      <bottom style="thin">
        <color rgb="FF575757"/>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206">
    <xf numFmtId="0" fontId="0" fillId="0" borderId="0" xfId="0"/>
    <xf numFmtId="0" fontId="0" fillId="3" borderId="0" xfId="0" applyFill="1" applyProtection="1">
      <protection locked="0"/>
    </xf>
    <xf numFmtId="0" fontId="0" fillId="3" borderId="0" xfId="0" applyFill="1"/>
    <xf numFmtId="0" fontId="9" fillId="3" borderId="0" xfId="0" applyFont="1" applyFill="1" applyAlignment="1" applyProtection="1">
      <alignment vertical="top" wrapText="1"/>
      <protection locked="0"/>
    </xf>
    <xf numFmtId="0" fontId="6" fillId="3" borderId="0" xfId="0" applyFont="1" applyFill="1"/>
    <xf numFmtId="0" fontId="6" fillId="0" borderId="0" xfId="0" applyFont="1"/>
    <xf numFmtId="0" fontId="11" fillId="3" borderId="0" xfId="1" applyFont="1" applyFill="1"/>
    <xf numFmtId="0" fontId="21" fillId="0" borderId="0" xfId="0" applyFont="1" applyAlignment="1">
      <alignment vertical="center"/>
    </xf>
    <xf numFmtId="0" fontId="0" fillId="10" borderId="0" xfId="0" applyFill="1"/>
    <xf numFmtId="10" fontId="27" fillId="11" borderId="10" xfId="0" applyNumberFormat="1" applyFont="1" applyFill="1" applyBorder="1" applyAlignment="1" applyProtection="1">
      <alignment horizontal="center" vertical="center" wrapText="1"/>
      <protection locked="0"/>
    </xf>
    <xf numFmtId="1" fontId="41" fillId="3" borderId="0" xfId="0" applyNumberFormat="1" applyFont="1" applyFill="1" applyAlignment="1">
      <alignment horizontal="left" vertical="center"/>
    </xf>
    <xf numFmtId="1" fontId="41" fillId="3" borderId="20" xfId="0" applyNumberFormat="1" applyFont="1" applyFill="1" applyBorder="1" applyAlignment="1">
      <alignment horizontal="left" vertical="center" wrapText="1"/>
    </xf>
    <xf numFmtId="0" fontId="41" fillId="3" borderId="20" xfId="0" applyFont="1" applyFill="1" applyBorder="1" applyAlignment="1">
      <alignment horizontal="left" vertical="center" wrapText="1"/>
    </xf>
    <xf numFmtId="1" fontId="41" fillId="3" borderId="21" xfId="0" applyNumberFormat="1" applyFont="1" applyFill="1" applyBorder="1" applyAlignment="1">
      <alignment horizontal="left" vertical="center"/>
    </xf>
    <xf numFmtId="0" fontId="41" fillId="3" borderId="45" xfId="0" applyFont="1" applyFill="1" applyBorder="1" applyAlignment="1">
      <alignment horizontal="left" vertical="center" wrapText="1"/>
    </xf>
    <xf numFmtId="0" fontId="25" fillId="3" borderId="0" xfId="0" applyFont="1" applyFill="1" applyAlignment="1" applyProtection="1">
      <alignment horizontal="left" vertical="center" wrapText="1"/>
      <protection locked="0"/>
    </xf>
    <xf numFmtId="0" fontId="22" fillId="2" borderId="7" xfId="0" applyFont="1" applyFill="1" applyBorder="1" applyAlignment="1">
      <alignment horizontal="left" vertical="center" wrapText="1"/>
    </xf>
    <xf numFmtId="165" fontId="27" fillId="5" borderId="10" xfId="0" applyNumberFormat="1" applyFont="1" applyFill="1" applyBorder="1" applyAlignment="1">
      <alignment horizontal="center" vertical="center" wrapText="1"/>
    </xf>
    <xf numFmtId="0" fontId="26" fillId="4" borderId="10" xfId="0" applyFont="1" applyFill="1" applyBorder="1" applyAlignment="1">
      <alignment vertical="center" wrapText="1"/>
    </xf>
    <xf numFmtId="165" fontId="27" fillId="4" borderId="10" xfId="0" applyNumberFormat="1" applyFont="1" applyFill="1" applyBorder="1" applyAlignment="1">
      <alignment horizontal="center" vertical="center" wrapText="1"/>
    </xf>
    <xf numFmtId="165" fontId="27" fillId="5" borderId="1" xfId="0" applyNumberFormat="1" applyFont="1" applyFill="1" applyBorder="1" applyAlignment="1">
      <alignment horizontal="center" vertical="center" wrapText="1"/>
    </xf>
    <xf numFmtId="165" fontId="27" fillId="4" borderId="7" xfId="0" applyNumberFormat="1"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0" fontId="5" fillId="0" borderId="0" xfId="0" applyFont="1" applyAlignment="1">
      <alignment vertical="center"/>
    </xf>
    <xf numFmtId="0" fontId="7" fillId="3" borderId="0" xfId="0" applyFont="1" applyFill="1" applyAlignment="1">
      <alignment horizontal="left" vertical="center" wrapText="1"/>
    </xf>
    <xf numFmtId="0" fontId="7" fillId="6" borderId="0" xfId="0" applyFont="1" applyFill="1" applyAlignment="1">
      <alignment horizontal="left" vertical="center" wrapText="1"/>
    </xf>
    <xf numFmtId="0" fontId="16" fillId="3" borderId="0" xfId="0" applyFont="1" applyFill="1" applyAlignment="1">
      <alignment horizontal="left" vertical="center" wrapText="1"/>
    </xf>
    <xf numFmtId="0" fontId="15" fillId="3" borderId="0" xfId="0" applyFont="1" applyFill="1" applyAlignment="1">
      <alignment vertical="center" wrapText="1"/>
    </xf>
    <xf numFmtId="0" fontId="7" fillId="6" borderId="0" xfId="0" applyFont="1" applyFill="1" applyAlignment="1">
      <alignment horizontal="center" vertical="center" wrapText="1"/>
    </xf>
    <xf numFmtId="0" fontId="23" fillId="3" borderId="0" xfId="0" applyFont="1" applyFill="1"/>
    <xf numFmtId="0" fontId="24" fillId="3" borderId="0" xfId="0" applyFont="1" applyFill="1" applyAlignment="1">
      <alignment horizontal="left" vertical="center" wrapText="1"/>
    </xf>
    <xf numFmtId="0" fontId="25" fillId="3" borderId="0" xfId="0" applyFont="1" applyFill="1" applyAlignment="1">
      <alignment vertical="center" wrapText="1"/>
    </xf>
    <xf numFmtId="0" fontId="27" fillId="3" borderId="0" xfId="0" applyFont="1" applyFill="1" applyAlignment="1">
      <alignment horizontal="left" vertical="center" wrapText="1"/>
    </xf>
    <xf numFmtId="164" fontId="27" fillId="5" borderId="10" xfId="0" applyNumberFormat="1" applyFont="1" applyFill="1" applyBorder="1" applyAlignment="1">
      <alignment horizontal="center" vertical="center" wrapText="1"/>
    </xf>
    <xf numFmtId="1" fontId="7" fillId="3" borderId="0" xfId="0" applyNumberFormat="1" applyFont="1" applyFill="1" applyAlignment="1">
      <alignment horizontal="left" vertical="center" wrapText="1"/>
    </xf>
    <xf numFmtId="2" fontId="27" fillId="5" borderId="10" xfId="0" applyNumberFormat="1" applyFont="1" applyFill="1" applyBorder="1" applyAlignment="1">
      <alignment horizontal="center" vertical="center" wrapText="1"/>
    </xf>
    <xf numFmtId="0" fontId="28" fillId="3" borderId="0" xfId="0" applyFont="1" applyFill="1"/>
    <xf numFmtId="10" fontId="27" fillId="3" borderId="17" xfId="0" applyNumberFormat="1" applyFont="1" applyFill="1" applyBorder="1" applyAlignment="1">
      <alignment horizontal="center" vertical="center" wrapText="1"/>
    </xf>
    <xf numFmtId="10" fontId="27" fillId="5" borderId="10" xfId="0" applyNumberFormat="1" applyFont="1" applyFill="1" applyBorder="1" applyAlignment="1">
      <alignment horizontal="center" vertical="center" wrapText="1"/>
    </xf>
    <xf numFmtId="0" fontId="23" fillId="3" borderId="30" xfId="0" applyFont="1" applyFill="1" applyBorder="1"/>
    <xf numFmtId="0" fontId="23" fillId="3" borderId="3" xfId="0" applyFont="1" applyFill="1" applyBorder="1"/>
    <xf numFmtId="0" fontId="6" fillId="3" borderId="0" xfId="0" applyFont="1" applyFill="1" applyAlignment="1">
      <alignment vertical="top" wrapText="1"/>
    </xf>
    <xf numFmtId="0" fontId="6" fillId="3" borderId="9" xfId="0" applyFont="1" applyFill="1" applyBorder="1" applyAlignment="1">
      <alignment vertical="top" wrapText="1"/>
    </xf>
    <xf numFmtId="0" fontId="4" fillId="0" borderId="0" xfId="0" applyFont="1" applyAlignment="1">
      <alignment vertical="center" wrapText="1"/>
    </xf>
    <xf numFmtId="1" fontId="22" fillId="2" borderId="31" xfId="0" applyNumberFormat="1" applyFont="1" applyFill="1" applyBorder="1" applyAlignment="1">
      <alignment horizontal="left" vertical="center" wrapText="1"/>
    </xf>
    <xf numFmtId="0" fontId="25" fillId="10" borderId="41" xfId="0" applyFont="1" applyFill="1" applyBorder="1" applyAlignment="1">
      <alignment horizontal="center" vertical="center"/>
    </xf>
    <xf numFmtId="1" fontId="25" fillId="10" borderId="41" xfId="0" applyNumberFormat="1" applyFont="1" applyFill="1" applyBorder="1" applyAlignment="1">
      <alignment horizontal="center" vertical="center"/>
    </xf>
    <xf numFmtId="0" fontId="25" fillId="10" borderId="40" xfId="0" applyFont="1" applyFill="1" applyBorder="1" applyAlignment="1">
      <alignment horizontal="center" vertical="center"/>
    </xf>
    <xf numFmtId="1" fontId="24" fillId="5" borderId="41" xfId="0" applyNumberFormat="1" applyFont="1" applyFill="1" applyBorder="1" applyAlignment="1">
      <alignment vertical="top" wrapText="1"/>
    </xf>
    <xf numFmtId="1" fontId="34" fillId="4" borderId="41" xfId="0" applyNumberFormat="1" applyFont="1" applyFill="1" applyBorder="1" applyAlignment="1">
      <alignment horizontal="center"/>
    </xf>
    <xf numFmtId="1" fontId="34" fillId="0" borderId="41" xfId="0" applyNumberFormat="1" applyFont="1" applyBorder="1" applyAlignment="1">
      <alignment horizontal="center"/>
    </xf>
    <xf numFmtId="1" fontId="34" fillId="0" borderId="40" xfId="0" applyNumberFormat="1" applyFont="1" applyBorder="1" applyAlignment="1">
      <alignment horizontal="center"/>
    </xf>
    <xf numFmtId="1" fontId="24" fillId="5" borderId="41" xfId="0" applyNumberFormat="1" applyFont="1" applyFill="1" applyBorder="1"/>
    <xf numFmtId="1" fontId="34" fillId="0" borderId="10" xfId="0" applyNumberFormat="1" applyFont="1" applyBorder="1" applyAlignment="1">
      <alignment horizontal="center"/>
    </xf>
    <xf numFmtId="1" fontId="24" fillId="5" borderId="16" xfId="0" applyNumberFormat="1" applyFont="1" applyFill="1" applyBorder="1" applyAlignment="1">
      <alignment wrapText="1"/>
    </xf>
    <xf numFmtId="1" fontId="34" fillId="0" borderId="16" xfId="0" applyNumberFormat="1" applyFont="1" applyBorder="1" applyAlignment="1">
      <alignment horizontal="center"/>
    </xf>
    <xf numFmtId="0" fontId="12" fillId="3" borderId="0" xfId="0" applyFont="1" applyFill="1"/>
    <xf numFmtId="0" fontId="2" fillId="3" borderId="0" xfId="0" applyFont="1" applyFill="1"/>
    <xf numFmtId="0" fontId="0" fillId="0" borderId="0" xfId="0" applyProtection="1">
      <protection locked="0"/>
    </xf>
    <xf numFmtId="0" fontId="1" fillId="0" borderId="0" xfId="0" applyFont="1" applyAlignment="1" applyProtection="1">
      <alignment vertical="center" wrapText="1"/>
      <protection locked="0"/>
    </xf>
    <xf numFmtId="0" fontId="1" fillId="0" borderId="0" xfId="0" applyFont="1" applyProtection="1">
      <protection locked="0"/>
    </xf>
    <xf numFmtId="0" fontId="27" fillId="3" borderId="4"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32" fillId="0" borderId="1" xfId="0" applyFont="1" applyBorder="1" applyProtection="1">
      <protection locked="0"/>
    </xf>
    <xf numFmtId="0" fontId="32" fillId="0" borderId="6" xfId="0" applyFont="1" applyBorder="1" applyAlignment="1" applyProtection="1">
      <alignment horizontal="center"/>
      <protection locked="0"/>
    </xf>
    <xf numFmtId="0" fontId="32" fillId="0" borderId="1" xfId="0" applyFont="1" applyBorder="1" applyAlignment="1" applyProtection="1">
      <alignment horizontal="center"/>
      <protection locked="0"/>
    </xf>
    <xf numFmtId="0" fontId="32" fillId="0" borderId="22" xfId="0" applyFont="1" applyBorder="1" applyAlignment="1" applyProtection="1">
      <alignment horizontal="center"/>
      <protection locked="0"/>
    </xf>
    <xf numFmtId="0" fontId="32" fillId="0" borderId="7" xfId="0" applyFont="1" applyBorder="1" applyAlignment="1" applyProtection="1">
      <alignment horizontal="center"/>
      <protection locked="0"/>
    </xf>
    <xf numFmtId="0" fontId="0" fillId="0" borderId="10" xfId="0" applyBorder="1" applyProtection="1">
      <protection locked="0"/>
    </xf>
    <xf numFmtId="0" fontId="32" fillId="0" borderId="12" xfId="0" applyFont="1" applyBorder="1" applyProtection="1">
      <protection locked="0"/>
    </xf>
    <xf numFmtId="0" fontId="32" fillId="0" borderId="12" xfId="0" applyFont="1" applyBorder="1" applyAlignment="1" applyProtection="1">
      <alignment horizontal="center"/>
      <protection locked="0"/>
    </xf>
    <xf numFmtId="0" fontId="32" fillId="0" borderId="13" xfId="0" applyFont="1" applyBorder="1" applyAlignment="1" applyProtection="1">
      <alignment horizontal="center"/>
      <protection locked="0"/>
    </xf>
    <xf numFmtId="0" fontId="32" fillId="0" borderId="23" xfId="0" applyFont="1" applyBorder="1" applyAlignment="1" applyProtection="1">
      <alignment horizontal="center"/>
      <protection locked="0"/>
    </xf>
    <xf numFmtId="0" fontId="32" fillId="0" borderId="33" xfId="0" applyFont="1" applyBorder="1" applyAlignment="1" applyProtection="1">
      <alignment horizontal="center"/>
      <protection locked="0"/>
    </xf>
    <xf numFmtId="0" fontId="0" fillId="0" borderId="34" xfId="0" applyBorder="1" applyProtection="1">
      <protection locked="0"/>
    </xf>
    <xf numFmtId="0" fontId="32" fillId="0" borderId="4" xfId="0" applyFont="1" applyBorder="1" applyProtection="1">
      <protection locked="0"/>
    </xf>
    <xf numFmtId="0" fontId="32" fillId="0" borderId="4" xfId="0" applyFont="1" applyBorder="1" applyAlignment="1" applyProtection="1">
      <alignment horizontal="center"/>
      <protection locked="0"/>
    </xf>
    <xf numFmtId="0" fontId="32" fillId="0" borderId="24" xfId="0" applyFont="1" applyBorder="1" applyAlignment="1" applyProtection="1">
      <alignment horizontal="center"/>
      <protection locked="0"/>
    </xf>
    <xf numFmtId="0" fontId="0" fillId="0" borderId="35" xfId="0" applyBorder="1" applyProtection="1">
      <protection locked="0"/>
    </xf>
    <xf numFmtId="0" fontId="32" fillId="0" borderId="11" xfId="0" applyFont="1" applyBorder="1" applyAlignment="1" applyProtection="1">
      <alignment horizontal="center"/>
      <protection locked="0"/>
    </xf>
    <xf numFmtId="0" fontId="32" fillId="0" borderId="2" xfId="0" applyFont="1" applyBorder="1" applyProtection="1">
      <protection locked="0"/>
    </xf>
    <xf numFmtId="0" fontId="32" fillId="0" borderId="15" xfId="0" applyFont="1" applyBorder="1" applyAlignment="1" applyProtection="1">
      <alignment horizontal="center"/>
      <protection locked="0"/>
    </xf>
    <xf numFmtId="0" fontId="32" fillId="0" borderId="2" xfId="0" applyFont="1" applyBorder="1" applyAlignment="1" applyProtection="1">
      <alignment horizontal="center"/>
      <protection locked="0"/>
    </xf>
    <xf numFmtId="0" fontId="32" fillId="0" borderId="25" xfId="0" applyFont="1" applyBorder="1" applyAlignment="1" applyProtection="1">
      <alignment horizontal="center"/>
      <protection locked="0"/>
    </xf>
    <xf numFmtId="0" fontId="32" fillId="0" borderId="31" xfId="0" applyFont="1" applyBorder="1" applyAlignment="1" applyProtection="1">
      <alignment horizontal="center"/>
      <protection locked="0"/>
    </xf>
    <xf numFmtId="0" fontId="27" fillId="8" borderId="4" xfId="0" applyFont="1" applyFill="1" applyBorder="1" applyAlignment="1">
      <alignment horizontal="center" vertical="center" wrapText="1"/>
    </xf>
    <xf numFmtId="0" fontId="32" fillId="9" borderId="1" xfId="0" applyFont="1" applyFill="1" applyBorder="1" applyAlignment="1">
      <alignment horizontal="center"/>
    </xf>
    <xf numFmtId="0" fontId="32" fillId="9" borderId="12" xfId="0" applyFont="1" applyFill="1" applyBorder="1" applyAlignment="1">
      <alignment horizontal="center"/>
    </xf>
    <xf numFmtId="0" fontId="32" fillId="9" borderId="4" xfId="0" applyFont="1" applyFill="1" applyBorder="1" applyAlignment="1">
      <alignment horizontal="center"/>
    </xf>
    <xf numFmtId="0" fontId="32" fillId="9" borderId="5" xfId="0" applyFont="1" applyFill="1" applyBorder="1" applyAlignment="1">
      <alignment horizontal="center"/>
    </xf>
    <xf numFmtId="0" fontId="18" fillId="10" borderId="10" xfId="0" applyFont="1" applyFill="1" applyBorder="1" applyAlignment="1">
      <alignment vertical="center" wrapText="1"/>
    </xf>
    <xf numFmtId="0" fontId="33" fillId="10" borderId="10" xfId="0" applyFont="1" applyFill="1" applyBorder="1" applyAlignment="1">
      <alignment horizontal="center"/>
    </xf>
    <xf numFmtId="0" fontId="28" fillId="5" borderId="1" xfId="0" applyFont="1" applyFill="1" applyBorder="1" applyProtection="1">
      <protection locked="0"/>
    </xf>
    <xf numFmtId="0" fontId="28" fillId="0" borderId="6"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8" fillId="0" borderId="22" xfId="0" applyFont="1" applyBorder="1" applyAlignment="1" applyProtection="1">
      <alignment horizontal="center"/>
      <protection locked="0"/>
    </xf>
    <xf numFmtId="0" fontId="28" fillId="0" borderId="7" xfId="0" applyFont="1" applyBorder="1" applyAlignment="1" applyProtection="1">
      <alignment horizontal="center"/>
      <protection locked="0"/>
    </xf>
    <xf numFmtId="0" fontId="28" fillId="5" borderId="12" xfId="0" applyFont="1" applyFill="1" applyBorder="1" applyProtection="1">
      <protection locked="0"/>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28" fillId="0" borderId="23" xfId="0" applyFont="1" applyBorder="1" applyAlignment="1" applyProtection="1">
      <alignment horizontal="center"/>
      <protection locked="0"/>
    </xf>
    <xf numFmtId="0" fontId="28" fillId="0" borderId="33" xfId="0" applyFont="1" applyBorder="1" applyAlignment="1" applyProtection="1">
      <alignment horizontal="center"/>
      <protection locked="0"/>
    </xf>
    <xf numFmtId="0" fontId="28" fillId="5" borderId="4" xfId="0" applyFont="1" applyFill="1" applyBorder="1" applyProtection="1">
      <protection locked="0"/>
    </xf>
    <xf numFmtId="0" fontId="28" fillId="0" borderId="39" xfId="0" applyFont="1" applyBorder="1" applyAlignment="1" applyProtection="1">
      <alignment horizontal="center"/>
      <protection locked="0"/>
    </xf>
    <xf numFmtId="0" fontId="28" fillId="0" borderId="4"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5" borderId="2" xfId="0" applyFont="1" applyFill="1" applyBorder="1" applyProtection="1">
      <protection locked="0"/>
    </xf>
    <xf numFmtId="0" fontId="28" fillId="0" borderId="15"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28" xfId="0" applyFont="1" applyBorder="1" applyAlignment="1" applyProtection="1">
      <alignment horizontal="center"/>
      <protection locked="0"/>
    </xf>
    <xf numFmtId="0" fontId="28" fillId="0" borderId="31" xfId="0" applyFont="1" applyBorder="1" applyAlignment="1" applyProtection="1">
      <alignment horizontal="center"/>
      <protection locked="0"/>
    </xf>
    <xf numFmtId="0" fontId="28" fillId="9" borderId="19" xfId="0" applyFont="1" applyFill="1" applyBorder="1" applyAlignment="1">
      <alignment horizontal="center"/>
    </xf>
    <xf numFmtId="0" fontId="28" fillId="9" borderId="26" xfId="0" applyFont="1" applyFill="1" applyBorder="1" applyAlignment="1">
      <alignment horizontal="center"/>
    </xf>
    <xf numFmtId="0" fontId="28" fillId="9" borderId="27" xfId="0" applyFont="1" applyFill="1" applyBorder="1" applyAlignment="1">
      <alignment horizontal="center"/>
    </xf>
    <xf numFmtId="0" fontId="32" fillId="5" borderId="1" xfId="0" applyFont="1" applyFill="1" applyBorder="1" applyProtection="1">
      <protection locked="0"/>
    </xf>
    <xf numFmtId="14" fontId="32" fillId="5" borderId="1" xfId="0" applyNumberFormat="1" applyFont="1" applyFill="1" applyBorder="1" applyAlignment="1" applyProtection="1">
      <alignment horizontal="center"/>
      <protection locked="0"/>
    </xf>
    <xf numFmtId="0" fontId="32" fillId="0" borderId="10" xfId="0" applyFont="1" applyBorder="1" applyAlignment="1" applyProtection="1">
      <alignment horizontal="center"/>
      <protection locked="0"/>
    </xf>
    <xf numFmtId="0" fontId="32" fillId="0" borderId="8" xfId="0" applyFont="1" applyBorder="1" applyAlignment="1" applyProtection="1">
      <alignment horizontal="center"/>
      <protection locked="0"/>
    </xf>
    <xf numFmtId="0" fontId="32" fillId="0" borderId="36" xfId="0" applyFont="1" applyBorder="1" applyAlignment="1" applyProtection="1">
      <alignment horizontal="center"/>
      <protection locked="0"/>
    </xf>
    <xf numFmtId="0" fontId="32" fillId="5" borderId="12" xfId="0" applyFont="1" applyFill="1" applyBorder="1" applyProtection="1">
      <protection locked="0"/>
    </xf>
    <xf numFmtId="14" fontId="32" fillId="5" borderId="12" xfId="0" applyNumberFormat="1" applyFont="1" applyFill="1" applyBorder="1" applyAlignment="1" applyProtection="1">
      <alignment horizontal="center"/>
      <protection locked="0"/>
    </xf>
    <xf numFmtId="0" fontId="32" fillId="5" borderId="4" xfId="0" applyFont="1" applyFill="1" applyBorder="1" applyProtection="1">
      <protection locked="0"/>
    </xf>
    <xf numFmtId="14" fontId="32" fillId="5" borderId="4" xfId="0" applyNumberFormat="1" applyFont="1" applyFill="1" applyBorder="1" applyAlignment="1" applyProtection="1">
      <alignment horizontal="center"/>
      <protection locked="0"/>
    </xf>
    <xf numFmtId="0" fontId="32" fillId="0" borderId="37" xfId="0" applyFont="1" applyBorder="1" applyAlignment="1" applyProtection="1">
      <alignment horizontal="center"/>
      <protection locked="0"/>
    </xf>
    <xf numFmtId="0" fontId="32" fillId="0" borderId="38" xfId="0" applyFont="1" applyBorder="1" applyAlignment="1" applyProtection="1">
      <alignment horizontal="center"/>
      <protection locked="0"/>
    </xf>
    <xf numFmtId="0" fontId="32" fillId="5" borderId="1" xfId="0" applyFont="1" applyFill="1" applyBorder="1" applyAlignment="1" applyProtection="1">
      <alignment horizontal="center"/>
      <protection locked="0"/>
    </xf>
    <xf numFmtId="0" fontId="32" fillId="5" borderId="12" xfId="0" applyFont="1" applyFill="1" applyBorder="1" applyAlignment="1" applyProtection="1">
      <alignment horizontal="center"/>
      <protection locked="0"/>
    </xf>
    <xf numFmtId="0" fontId="32" fillId="5" borderId="2" xfId="0" applyFont="1" applyFill="1" applyBorder="1" applyProtection="1">
      <protection locked="0"/>
    </xf>
    <xf numFmtId="0" fontId="32" fillId="5" borderId="2" xfId="0" applyFont="1" applyFill="1" applyBorder="1" applyAlignment="1" applyProtection="1">
      <alignment horizontal="center"/>
      <protection locked="0"/>
    </xf>
    <xf numFmtId="0" fontId="32" fillId="9" borderId="19" xfId="0" applyFont="1" applyFill="1" applyBorder="1" applyAlignment="1">
      <alignment horizontal="center"/>
    </xf>
    <xf numFmtId="0" fontId="32" fillId="9" borderId="26" xfId="0" applyFont="1" applyFill="1" applyBorder="1" applyAlignment="1">
      <alignment horizontal="center"/>
    </xf>
    <xf numFmtId="0" fontId="32" fillId="9" borderId="27" xfId="0" applyFont="1" applyFill="1" applyBorder="1" applyAlignment="1">
      <alignment horizontal="center"/>
    </xf>
    <xf numFmtId="0" fontId="29" fillId="3" borderId="17" xfId="0" applyFont="1" applyFill="1" applyBorder="1" applyAlignment="1">
      <alignment vertical="center" wrapText="1"/>
    </xf>
    <xf numFmtId="0" fontId="19" fillId="10" borderId="31" xfId="0" applyFont="1" applyFill="1" applyBorder="1" applyAlignment="1">
      <alignment horizontal="center" vertical="center" wrapText="1"/>
    </xf>
    <xf numFmtId="0" fontId="19" fillId="10" borderId="15" xfId="0" applyFont="1" applyFill="1" applyBorder="1" applyAlignment="1">
      <alignment horizontal="center" vertical="center" wrapText="1"/>
    </xf>
    <xf numFmtId="0" fontId="29" fillId="9" borderId="16" xfId="0" applyFont="1" applyFill="1" applyBorder="1" applyAlignment="1">
      <alignment vertical="center" wrapText="1"/>
    </xf>
    <xf numFmtId="0" fontId="29" fillId="9" borderId="18" xfId="0" applyFont="1" applyFill="1" applyBorder="1" applyAlignment="1">
      <alignment vertical="center" wrapText="1"/>
    </xf>
    <xf numFmtId="0" fontId="41" fillId="3" borderId="29" xfId="0" applyFont="1" applyFill="1" applyBorder="1" applyAlignment="1">
      <alignment horizontal="left" vertical="center" wrapText="1"/>
    </xf>
    <xf numFmtId="0" fontId="41" fillId="3" borderId="0" xfId="0" applyFont="1" applyFill="1" applyAlignment="1">
      <alignment horizontal="left" vertical="center" wrapText="1"/>
    </xf>
    <xf numFmtId="0" fontId="41" fillId="3" borderId="44" xfId="0" applyFont="1" applyFill="1" applyBorder="1" applyAlignment="1">
      <alignment horizontal="left" vertical="center" wrapText="1"/>
    </xf>
    <xf numFmtId="0" fontId="41" fillId="3" borderId="21"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24" fillId="3" borderId="42" xfId="0" applyFont="1" applyFill="1" applyBorder="1" applyAlignment="1">
      <alignment horizontal="left" vertical="center" wrapText="1"/>
    </xf>
    <xf numFmtId="0" fontId="24" fillId="3" borderId="43" xfId="0" applyFont="1" applyFill="1" applyBorder="1" applyAlignment="1">
      <alignment horizontal="left" vertical="center" wrapText="1"/>
    </xf>
    <xf numFmtId="0" fontId="31" fillId="8" borderId="10" xfId="0" applyFont="1" applyFill="1" applyBorder="1" applyAlignment="1">
      <alignment horizontal="center" vertical="center" wrapText="1"/>
    </xf>
    <xf numFmtId="0" fontId="30" fillId="9" borderId="16" xfId="0" applyFont="1" applyFill="1" applyBorder="1" applyAlignment="1">
      <alignment vertical="center" wrapText="1"/>
    </xf>
    <xf numFmtId="0" fontId="30" fillId="9" borderId="18" xfId="0" applyFont="1" applyFill="1" applyBorder="1" applyAlignment="1">
      <alignment vertical="center" wrapText="1"/>
    </xf>
    <xf numFmtId="0" fontId="17" fillId="3" borderId="0" xfId="0" applyFont="1" applyFill="1" applyAlignment="1">
      <alignment horizontal="left" vertical="center" wrapText="1"/>
    </xf>
    <xf numFmtId="0" fontId="20" fillId="10" borderId="0" xfId="0" applyFont="1" applyFill="1" applyAlignment="1">
      <alignment horizontal="left" vertical="center" wrapText="1"/>
    </xf>
    <xf numFmtId="0" fontId="22" fillId="2" borderId="7"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8" fillId="3" borderId="0" xfId="0" applyFont="1" applyFill="1" applyAlignment="1">
      <alignment horizontal="left"/>
    </xf>
    <xf numFmtId="0" fontId="26" fillId="4" borderId="7"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1" fillId="0" borderId="0" xfId="0" applyFont="1" applyAlignment="1">
      <alignment horizontal="left" vertical="center"/>
    </xf>
    <xf numFmtId="0" fontId="0" fillId="0" borderId="0" xfId="0" applyAlignment="1">
      <alignment horizontal="center"/>
    </xf>
    <xf numFmtId="0" fontId="20" fillId="7" borderId="0" xfId="0" applyFont="1" applyFill="1" applyAlignment="1">
      <alignment horizontal="left"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6" fillId="3" borderId="0" xfId="0" applyFont="1" applyFill="1" applyAlignment="1">
      <alignment horizontal="left" vertical="center" wrapText="1"/>
    </xf>
    <xf numFmtId="0" fontId="16" fillId="3" borderId="20" xfId="0" applyFont="1" applyFill="1" applyBorder="1" applyAlignment="1">
      <alignment horizontal="left" vertical="center" wrapText="1"/>
    </xf>
    <xf numFmtId="0" fontId="14" fillId="5" borderId="10" xfId="0" applyFont="1" applyFill="1" applyBorder="1" applyAlignment="1" applyProtection="1">
      <alignment horizontal="left" vertical="center" wrapText="1"/>
      <protection locked="0"/>
    </xf>
    <xf numFmtId="0" fontId="7" fillId="5" borderId="10" xfId="0" applyFont="1" applyFill="1" applyBorder="1" applyAlignment="1" applyProtection="1">
      <alignment horizontal="left" vertical="center" wrapText="1"/>
      <protection locked="0"/>
    </xf>
    <xf numFmtId="0" fontId="13" fillId="5" borderId="10" xfId="0" applyFont="1" applyFill="1" applyBorder="1" applyAlignment="1" applyProtection="1">
      <alignment horizontal="center" vertical="center" wrapText="1"/>
      <protection locked="0"/>
    </xf>
    <xf numFmtId="0" fontId="18" fillId="10" borderId="16" xfId="0" applyFont="1" applyFill="1" applyBorder="1" applyAlignment="1">
      <alignment vertical="center" wrapText="1"/>
    </xf>
    <xf numFmtId="0" fontId="18" fillId="10" borderId="18" xfId="0" applyFont="1" applyFill="1" applyBorder="1" applyAlignment="1">
      <alignment vertical="center" wrapText="1"/>
    </xf>
    <xf numFmtId="0" fontId="0" fillId="0" borderId="0" xfId="0" applyAlignment="1" applyProtection="1">
      <alignment horizontal="center"/>
      <protection locked="0"/>
    </xf>
    <xf numFmtId="0" fontId="21" fillId="0" borderId="0" xfId="0" applyFont="1" applyAlignment="1" applyProtection="1">
      <alignment horizontal="left" vertical="center"/>
      <protection locked="0"/>
    </xf>
    <xf numFmtId="0" fontId="34" fillId="5" borderId="32" xfId="0" applyFont="1" applyFill="1" applyBorder="1" applyAlignment="1" applyProtection="1">
      <alignment horizontal="left" vertical="center"/>
      <protection locked="0"/>
    </xf>
    <xf numFmtId="0" fontId="34" fillId="5" borderId="5" xfId="0" applyFont="1" applyFill="1" applyBorder="1" applyAlignment="1" applyProtection="1">
      <alignment horizontal="left" vertical="center"/>
      <protection locked="0"/>
    </xf>
    <xf numFmtId="0" fontId="20" fillId="10" borderId="10" xfId="0" applyFont="1" applyFill="1" applyBorder="1" applyAlignment="1" applyProtection="1">
      <alignment horizontal="center" vertical="center" wrapText="1"/>
      <protection locked="0"/>
    </xf>
    <xf numFmtId="0" fontId="34" fillId="2" borderId="2" xfId="0" applyFont="1" applyFill="1" applyBorder="1" applyAlignment="1" applyProtection="1">
      <alignment horizontal="left" vertical="center" wrapText="1"/>
      <protection locked="0"/>
    </xf>
    <xf numFmtId="0" fontId="34" fillId="2" borderId="5" xfId="0" applyFont="1" applyFill="1" applyBorder="1" applyAlignment="1" applyProtection="1">
      <alignment horizontal="left" vertical="center" wrapText="1"/>
      <protection locked="0"/>
    </xf>
    <xf numFmtId="0" fontId="34" fillId="2" borderId="14" xfId="0" applyFont="1" applyFill="1" applyBorder="1" applyAlignment="1" applyProtection="1">
      <alignment horizontal="left" vertical="center" wrapText="1"/>
      <protection locked="0"/>
    </xf>
    <xf numFmtId="0" fontId="34" fillId="2" borderId="32"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4" xfId="0" applyFont="1" applyFill="1" applyBorder="1" applyAlignment="1" applyProtection="1">
      <alignment horizontal="left" vertical="center"/>
      <protection locked="0"/>
    </xf>
    <xf numFmtId="0" fontId="20" fillId="10" borderId="29" xfId="0" applyFont="1" applyFill="1" applyBorder="1" applyAlignment="1" applyProtection="1">
      <alignment vertical="center" wrapText="1"/>
      <protection locked="0"/>
    </xf>
    <xf numFmtId="0" fontId="20" fillId="10" borderId="0" xfId="0" applyFont="1" applyFill="1" applyAlignment="1" applyProtection="1">
      <alignment vertical="center" wrapText="1"/>
      <protection locked="0"/>
    </xf>
    <xf numFmtId="0" fontId="20" fillId="7" borderId="29" xfId="0"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0" fillId="0" borderId="21" xfId="0" applyBorder="1" applyAlignment="1" applyProtection="1">
      <alignment horizontal="center"/>
      <protection locked="0"/>
    </xf>
    <xf numFmtId="0" fontId="21" fillId="0" borderId="21" xfId="0" applyFont="1" applyBorder="1" applyAlignment="1" applyProtection="1">
      <alignment horizontal="left" vertical="center"/>
      <protection locked="0"/>
    </xf>
    <xf numFmtId="0" fontId="18" fillId="10" borderId="10" xfId="0" applyFont="1" applyFill="1" applyBorder="1" applyAlignment="1">
      <alignment horizontal="left" vertical="center" wrapText="1"/>
    </xf>
    <xf numFmtId="0" fontId="22" fillId="2" borderId="2"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left" vertical="center" wrapText="1"/>
      <protection locked="0"/>
    </xf>
    <xf numFmtId="0" fontId="22" fillId="5" borderId="5" xfId="0" applyFont="1" applyFill="1" applyBorder="1" applyAlignment="1" applyProtection="1">
      <alignment horizontal="left" vertical="center"/>
      <protection locked="0"/>
    </xf>
    <xf numFmtId="0" fontId="20" fillId="10" borderId="0" xfId="0" applyFont="1" applyFill="1" applyAlignment="1" applyProtection="1">
      <alignment horizontal="left" vertical="center" wrapText="1"/>
      <protection locked="0"/>
    </xf>
    <xf numFmtId="0" fontId="20" fillId="7" borderId="10" xfId="0" applyFont="1" applyFill="1" applyBorder="1" applyAlignment="1" applyProtection="1">
      <alignment horizontal="left" vertical="center" wrapText="1"/>
      <protection locked="0"/>
    </xf>
    <xf numFmtId="0" fontId="20" fillId="10" borderId="16" xfId="0" applyFont="1" applyFill="1" applyBorder="1" applyAlignment="1" applyProtection="1">
      <alignment horizontal="left" vertical="center" wrapText="1"/>
      <protection locked="0"/>
    </xf>
    <xf numFmtId="0" fontId="20" fillId="10" borderId="17" xfId="0" applyFont="1" applyFill="1" applyBorder="1" applyAlignment="1" applyProtection="1">
      <alignment horizontal="left" vertical="center" wrapText="1"/>
      <protection locked="0"/>
    </xf>
    <xf numFmtId="0" fontId="20" fillId="10" borderId="18" xfId="0" applyFont="1" applyFill="1" applyBorder="1" applyAlignment="1" applyProtection="1">
      <alignment horizontal="left" vertical="center" wrapText="1"/>
      <protection locked="0"/>
    </xf>
    <xf numFmtId="0" fontId="20" fillId="10" borderId="29" xfId="0" applyFont="1" applyFill="1" applyBorder="1" applyAlignment="1" applyProtection="1">
      <alignment horizontal="left" vertical="center" wrapText="1"/>
      <protection locked="0"/>
    </xf>
    <xf numFmtId="0" fontId="39" fillId="3" borderId="0" xfId="1" applyFont="1" applyFill="1" applyAlignment="1"/>
    <xf numFmtId="0" fontId="40" fillId="3" borderId="0" xfId="1" applyFont="1" applyFill="1" applyAlignment="1"/>
    <xf numFmtId="0" fontId="37" fillId="3" borderId="0" xfId="0" applyFont="1" applyFill="1" applyAlignment="1" applyProtection="1">
      <alignment vertical="top" wrapText="1"/>
      <protection locked="0"/>
    </xf>
    <xf numFmtId="0" fontId="25" fillId="10" borderId="0" xfId="0" applyFont="1" applyFill="1" applyAlignment="1" applyProtection="1">
      <alignment horizontal="left" vertical="center" wrapText="1"/>
      <protection locked="0"/>
    </xf>
    <xf numFmtId="0" fontId="39" fillId="3" borderId="0" xfId="1" applyFont="1" applyFill="1" applyAlignment="1" applyProtection="1">
      <alignment horizontal="left" vertical="top" wrapText="1"/>
      <protection locked="0"/>
    </xf>
    <xf numFmtId="0" fontId="37" fillId="3" borderId="0" xfId="0" applyFont="1" applyFill="1" applyAlignment="1" applyProtection="1">
      <alignment horizontal="left" vertical="top" wrapText="1"/>
      <protection locked="0"/>
    </xf>
    <xf numFmtId="0" fontId="25" fillId="10" borderId="20" xfId="0" applyFont="1" applyFill="1" applyBorder="1" applyAlignment="1" applyProtection="1">
      <alignment horizontal="left" vertical="center" wrapText="1"/>
      <protection locked="0"/>
    </xf>
    <xf numFmtId="0" fontId="36" fillId="0" borderId="21" xfId="0" applyFont="1" applyBorder="1" applyAlignment="1">
      <alignment horizontal="left" vertical="center"/>
    </xf>
    <xf numFmtId="0" fontId="39" fillId="3" borderId="0" xfId="0" applyFont="1" applyFill="1" applyAlignment="1" applyProtection="1">
      <alignment horizontal="left" vertical="top" wrapText="1"/>
      <protection locked="0"/>
    </xf>
  </cellXfs>
  <cellStyles count="2">
    <cellStyle name="Hyperlink" xfId="1" builtinId="8"/>
    <cellStyle name="Normal" xfId="0" builtinId="0"/>
  </cellStyles>
  <dxfs count="0"/>
  <tableStyles count="1" defaultTableStyle="TableStyleMedium2" defaultPivotStyle="PivotStyleLight16">
    <tableStyle name="Tabellenformat 1" pivot="0" count="0" xr9:uid="{F882A5DA-C8B3-4516-9317-610DF16CB822}"/>
  </tableStyles>
  <colors>
    <mruColors>
      <color rgb="FF97B42A"/>
      <color rgb="FF009999"/>
      <color rgb="FFFFD500"/>
      <color rgb="FFFFF5C5"/>
      <color rgb="FFD9F1F7"/>
      <color rgb="FF003068"/>
      <color rgb="FFEFFFFF"/>
      <color rgb="FF575757"/>
      <color rgb="FF0092C3"/>
      <color rgb="FF006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de-DE" sz="2400" b="1" i="0" u="none" strike="noStrike" kern="1200" spc="0" baseline="0">
                <a:solidFill>
                  <a:sysClr val="windowText" lastClr="000000">
                    <a:lumMod val="65000"/>
                    <a:lumOff val="35000"/>
                  </a:sysClr>
                </a:solidFill>
                <a:latin typeface="Cambria" panose="02040503050406030204" pitchFamily="18" charset="0"/>
                <a:ea typeface="Cambria" panose="02040503050406030204" pitchFamily="18" charset="0"/>
                <a:cs typeface="+mn-cs"/>
              </a:defRPr>
            </a:pPr>
            <a:r>
              <a:rPr lang="de-DE" sz="2400" b="1" i="0" u="none" strike="noStrike" kern="1200" spc="0" baseline="0">
                <a:solidFill>
                  <a:sysClr val="windowText" lastClr="000000">
                    <a:lumMod val="65000"/>
                    <a:lumOff val="35000"/>
                  </a:sysClr>
                </a:solidFill>
                <a:latin typeface="Cambria" panose="02040503050406030204" pitchFamily="18" charset="0"/>
                <a:ea typeface="Cambria" panose="02040503050406030204" pitchFamily="18" charset="0"/>
                <a:cs typeface="+mn-cs"/>
              </a:rPr>
              <a:t>Estimated costs and revenues - Yearly overview</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de-DE" sz="2400" b="1" i="0" u="none" strike="noStrike" kern="1200" spc="0" baseline="0">
              <a:solidFill>
                <a:sysClr val="windowText" lastClr="000000">
                  <a:lumMod val="65000"/>
                  <a:lumOff val="35000"/>
                </a:sys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spPr>
            <a:solidFill>
              <a:srgbClr val="00306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Dashboard!$C$22:$W$22</c:f>
              <c:numCache>
                <c:formatCode>General</c:formatCode>
                <c:ptCount val="21"/>
                <c:pt idx="0">
                  <c:v>0</c:v>
                </c:pt>
                <c:pt idx="1">
                  <c:v>1</c:v>
                </c:pt>
                <c:pt idx="2">
                  <c:v>2</c:v>
                </c:pt>
                <c:pt idx="3">
                  <c:v>3</c:v>
                </c:pt>
                <c:pt idx="4">
                  <c:v>4</c:v>
                </c:pt>
                <c:pt idx="5">
                  <c:v>5</c:v>
                </c:pt>
                <c:pt idx="6">
                  <c:v>6</c:v>
                </c:pt>
                <c:pt idx="7">
                  <c:v>7</c:v>
                </c:pt>
                <c:pt idx="8">
                  <c:v>8</c:v>
                </c:pt>
                <c:pt idx="9" formatCode="0">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Dashboard!$C$24:$W$24</c:f>
              <c:numCache>
                <c:formatCode>0</c:formatCode>
                <c:ptCount val="21"/>
                <c:pt idx="0">
                  <c:v>615000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B18B-4124-AAB4-E2A71D15D9BF}"/>
            </c:ext>
          </c:extLst>
        </c:ser>
        <c:ser>
          <c:idx val="1"/>
          <c:order val="1"/>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Dashboard!$C$22:$W$22</c:f>
              <c:numCache>
                <c:formatCode>General</c:formatCode>
                <c:ptCount val="21"/>
                <c:pt idx="0">
                  <c:v>0</c:v>
                </c:pt>
                <c:pt idx="1">
                  <c:v>1</c:v>
                </c:pt>
                <c:pt idx="2">
                  <c:v>2</c:v>
                </c:pt>
                <c:pt idx="3">
                  <c:v>3</c:v>
                </c:pt>
                <c:pt idx="4">
                  <c:v>4</c:v>
                </c:pt>
                <c:pt idx="5">
                  <c:v>5</c:v>
                </c:pt>
                <c:pt idx="6">
                  <c:v>6</c:v>
                </c:pt>
                <c:pt idx="7">
                  <c:v>7</c:v>
                </c:pt>
                <c:pt idx="8">
                  <c:v>8</c:v>
                </c:pt>
                <c:pt idx="9" formatCode="0">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Dashboard!$C$25:$W$25</c:f>
              <c:numCache>
                <c:formatCode>0</c:formatCode>
                <c:ptCount val="21"/>
                <c:pt idx="1">
                  <c:v>13500</c:v>
                </c:pt>
                <c:pt idx="2">
                  <c:v>13500</c:v>
                </c:pt>
                <c:pt idx="3">
                  <c:v>13500</c:v>
                </c:pt>
                <c:pt idx="4">
                  <c:v>13500</c:v>
                </c:pt>
                <c:pt idx="5">
                  <c:v>13500</c:v>
                </c:pt>
                <c:pt idx="6">
                  <c:v>13500</c:v>
                </c:pt>
                <c:pt idx="7">
                  <c:v>13500</c:v>
                </c:pt>
                <c:pt idx="8">
                  <c:v>13500</c:v>
                </c:pt>
                <c:pt idx="9">
                  <c:v>13500</c:v>
                </c:pt>
                <c:pt idx="10">
                  <c:v>13500</c:v>
                </c:pt>
                <c:pt idx="11">
                  <c:v>13500</c:v>
                </c:pt>
                <c:pt idx="12">
                  <c:v>13500</c:v>
                </c:pt>
                <c:pt idx="13">
                  <c:v>13500</c:v>
                </c:pt>
                <c:pt idx="14">
                  <c:v>13500</c:v>
                </c:pt>
                <c:pt idx="15">
                  <c:v>13500</c:v>
                </c:pt>
                <c:pt idx="16">
                  <c:v>13500</c:v>
                </c:pt>
                <c:pt idx="17">
                  <c:v>13500</c:v>
                </c:pt>
                <c:pt idx="18">
                  <c:v>13500</c:v>
                </c:pt>
                <c:pt idx="19">
                  <c:v>13500</c:v>
                </c:pt>
                <c:pt idx="20">
                  <c:v>13500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B18B-4124-AAB4-E2A71D15D9BF}"/>
            </c:ext>
          </c:extLst>
        </c:ser>
        <c:ser>
          <c:idx val="2"/>
          <c:order val="2"/>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Dashboard!$C$22:$W$22</c:f>
              <c:numCache>
                <c:formatCode>General</c:formatCode>
                <c:ptCount val="21"/>
                <c:pt idx="0">
                  <c:v>0</c:v>
                </c:pt>
                <c:pt idx="1">
                  <c:v>1</c:v>
                </c:pt>
                <c:pt idx="2">
                  <c:v>2</c:v>
                </c:pt>
                <c:pt idx="3">
                  <c:v>3</c:v>
                </c:pt>
                <c:pt idx="4">
                  <c:v>4</c:v>
                </c:pt>
                <c:pt idx="5">
                  <c:v>5</c:v>
                </c:pt>
                <c:pt idx="6">
                  <c:v>6</c:v>
                </c:pt>
                <c:pt idx="7">
                  <c:v>7</c:v>
                </c:pt>
                <c:pt idx="8">
                  <c:v>8</c:v>
                </c:pt>
                <c:pt idx="9" formatCode="0">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Dashboard!$C$23:$W$23</c:f>
              <c:numCache>
                <c:formatCode>0</c:formatCode>
                <c:ptCount val="21"/>
                <c:pt idx="1">
                  <c:v>73300</c:v>
                </c:pt>
                <c:pt idx="2">
                  <c:v>49800</c:v>
                </c:pt>
                <c:pt idx="3">
                  <c:v>71800</c:v>
                </c:pt>
                <c:pt idx="4">
                  <c:v>89800</c:v>
                </c:pt>
                <c:pt idx="5">
                  <c:v>89800</c:v>
                </c:pt>
                <c:pt idx="6">
                  <c:v>95800</c:v>
                </c:pt>
                <c:pt idx="7">
                  <c:v>105800</c:v>
                </c:pt>
                <c:pt idx="8">
                  <c:v>82800</c:v>
                </c:pt>
                <c:pt idx="9">
                  <c:v>90800</c:v>
                </c:pt>
                <c:pt idx="10">
                  <c:v>99800</c:v>
                </c:pt>
                <c:pt idx="11">
                  <c:v>83377</c:v>
                </c:pt>
                <c:pt idx="12">
                  <c:v>77800</c:v>
                </c:pt>
                <c:pt idx="13">
                  <c:v>83800</c:v>
                </c:pt>
                <c:pt idx="14">
                  <c:v>85800</c:v>
                </c:pt>
                <c:pt idx="15">
                  <c:v>83800</c:v>
                </c:pt>
                <c:pt idx="16">
                  <c:v>55800</c:v>
                </c:pt>
                <c:pt idx="17">
                  <c:v>51800</c:v>
                </c:pt>
                <c:pt idx="18">
                  <c:v>43800</c:v>
                </c:pt>
                <c:pt idx="19">
                  <c:v>36800</c:v>
                </c:pt>
                <c:pt idx="20">
                  <c:v>34800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A5EC-434D-AF6C-5BB534298731}"/>
            </c:ext>
          </c:extLst>
        </c:ser>
        <c:dLbls>
          <c:showLegendKey val="0"/>
          <c:showVal val="0"/>
          <c:showCatName val="0"/>
          <c:showSerName val="0"/>
          <c:showPercent val="0"/>
          <c:showBubbleSize val="0"/>
        </c:dLbls>
        <c:gapWidth val="75"/>
        <c:overlap val="-25"/>
        <c:axId val="473281576"/>
        <c:axId val="589882168"/>
      </c:barChart>
      <c:catAx>
        <c:axId val="47328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ource Sans Pro Light" panose="020B0403030403020204" pitchFamily="34" charset="0"/>
                <a:ea typeface="Source Sans Pro Light" panose="020B0403030403020204" pitchFamily="34" charset="0"/>
                <a:cs typeface="+mn-cs"/>
              </a:defRPr>
            </a:pPr>
            <a:endParaRPr lang="en-US"/>
          </a:p>
        </c:txPr>
        <c:crossAx val="589882168"/>
        <c:crosses val="autoZero"/>
        <c:auto val="1"/>
        <c:lblAlgn val="ctr"/>
        <c:lblOffset val="100"/>
        <c:noMultiLvlLbl val="0"/>
      </c:catAx>
      <c:valAx>
        <c:axId val="589882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28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2400" b="1" i="0" u="none" strike="noStrike" kern="1200" spc="0" baseline="0">
                <a:solidFill>
                  <a:sysClr val="windowText" lastClr="000000">
                    <a:lumMod val="65000"/>
                    <a:lumOff val="35000"/>
                  </a:sysClr>
                </a:solidFill>
                <a:latin typeface="Cambria" panose="02040503050406030204" pitchFamily="18" charset="0"/>
                <a:ea typeface="Cambria" panose="02040503050406030204" pitchFamily="18" charset="0"/>
                <a:cs typeface="+mn-cs"/>
              </a:defRPr>
            </a:pPr>
            <a:r>
              <a:rPr lang="en-US" sz="2400" b="1" i="0" u="none" strike="noStrike" kern="1200" spc="0" baseline="0">
                <a:solidFill>
                  <a:sysClr val="windowText" lastClr="000000">
                    <a:lumMod val="65000"/>
                    <a:lumOff val="35000"/>
                  </a:sysClr>
                </a:solidFill>
                <a:latin typeface="Cambria" panose="02040503050406030204" pitchFamily="18" charset="0"/>
                <a:ea typeface="Cambria" panose="02040503050406030204" pitchFamily="18" charset="0"/>
                <a:cs typeface="+mn-cs"/>
              </a:rPr>
              <a:t>Net Cash Flow  - Yearly overview</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2400" b="1" i="0" u="none" strike="noStrike" kern="1200" spc="0" baseline="0">
              <a:solidFill>
                <a:sysClr val="windowText" lastClr="000000">
                  <a:lumMod val="65000"/>
                  <a:lumOff val="35000"/>
                </a:sys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spPr>
            <a:solidFill>
              <a:srgbClr val="FFD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Dashboard!$C$22:$W$22</c:f>
              <c:numCache>
                <c:formatCode>General</c:formatCode>
                <c:ptCount val="21"/>
                <c:pt idx="0">
                  <c:v>0</c:v>
                </c:pt>
                <c:pt idx="1">
                  <c:v>1</c:v>
                </c:pt>
                <c:pt idx="2">
                  <c:v>2</c:v>
                </c:pt>
                <c:pt idx="3">
                  <c:v>3</c:v>
                </c:pt>
                <c:pt idx="4">
                  <c:v>4</c:v>
                </c:pt>
                <c:pt idx="5">
                  <c:v>5</c:v>
                </c:pt>
                <c:pt idx="6">
                  <c:v>6</c:v>
                </c:pt>
                <c:pt idx="7">
                  <c:v>7</c:v>
                </c:pt>
                <c:pt idx="8">
                  <c:v>8</c:v>
                </c:pt>
                <c:pt idx="9" formatCode="0">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Dashboard!$C$26:$W$26</c:f>
              <c:numCache>
                <c:formatCode>0</c:formatCode>
                <c:ptCount val="21"/>
                <c:pt idx="0">
                  <c:v>-615000</c:v>
                </c:pt>
                <c:pt idx="1">
                  <c:v>59800</c:v>
                </c:pt>
                <c:pt idx="2">
                  <c:v>36300</c:v>
                </c:pt>
                <c:pt idx="3">
                  <c:v>58300</c:v>
                </c:pt>
                <c:pt idx="4">
                  <c:v>76300</c:v>
                </c:pt>
                <c:pt idx="5">
                  <c:v>76300</c:v>
                </c:pt>
                <c:pt idx="6">
                  <c:v>82300</c:v>
                </c:pt>
                <c:pt idx="7">
                  <c:v>92300</c:v>
                </c:pt>
                <c:pt idx="8">
                  <c:v>69300</c:v>
                </c:pt>
                <c:pt idx="9">
                  <c:v>77300</c:v>
                </c:pt>
                <c:pt idx="10">
                  <c:v>86300</c:v>
                </c:pt>
                <c:pt idx="11">
                  <c:v>69877</c:v>
                </c:pt>
                <c:pt idx="12">
                  <c:v>64300</c:v>
                </c:pt>
                <c:pt idx="13">
                  <c:v>70300</c:v>
                </c:pt>
                <c:pt idx="14">
                  <c:v>72300</c:v>
                </c:pt>
                <c:pt idx="15">
                  <c:v>70300</c:v>
                </c:pt>
                <c:pt idx="16">
                  <c:v>42300</c:v>
                </c:pt>
                <c:pt idx="17">
                  <c:v>38300</c:v>
                </c:pt>
                <c:pt idx="18">
                  <c:v>30300</c:v>
                </c:pt>
                <c:pt idx="19">
                  <c:v>23300</c:v>
                </c:pt>
                <c:pt idx="20">
                  <c:v>21300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3796-4B13-B572-47D768D2D5D5}"/>
            </c:ext>
          </c:extLst>
        </c:ser>
        <c:dLbls>
          <c:showLegendKey val="0"/>
          <c:showVal val="0"/>
          <c:showCatName val="0"/>
          <c:showSerName val="0"/>
          <c:showPercent val="0"/>
          <c:showBubbleSize val="0"/>
        </c:dLbls>
        <c:gapWidth val="150"/>
        <c:axId val="473281576"/>
        <c:axId val="589882168"/>
      </c:barChart>
      <c:catAx>
        <c:axId val="473281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1200" b="0" i="0" u="none" strike="noStrike" kern="1200" baseline="0">
                <a:solidFill>
                  <a:schemeClr val="tx1">
                    <a:lumMod val="65000"/>
                    <a:lumOff val="35000"/>
                  </a:schemeClr>
                </a:solidFill>
                <a:latin typeface="Source Sans Pro Light" panose="020B0403030403020204" pitchFamily="34" charset="0"/>
                <a:ea typeface="Source Sans Pro Light" panose="020B0403030403020204" pitchFamily="34" charset="0"/>
                <a:cs typeface="+mn-cs"/>
              </a:defRPr>
            </a:pPr>
            <a:endParaRPr lang="en-US"/>
          </a:p>
        </c:txPr>
        <c:crossAx val="589882168"/>
        <c:crosses val="autoZero"/>
        <c:auto val="0"/>
        <c:lblAlgn val="ctr"/>
        <c:lblOffset val="100"/>
        <c:noMultiLvlLbl val="0"/>
      </c:catAx>
      <c:valAx>
        <c:axId val="589882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281576"/>
        <c:crossesAt val="1"/>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en-US" sz="2400" b="1">
                <a:latin typeface="Cambria" panose="02040503050406030204" pitchFamily="18" charset="0"/>
                <a:ea typeface="Cambria" panose="02040503050406030204" pitchFamily="18" charset="0"/>
              </a:rPr>
              <a:t>Estimated costs and revenues - Project</a:t>
            </a:r>
            <a:r>
              <a:rPr lang="en-US" sz="2400" b="1" baseline="0">
                <a:latin typeface="Cambria" panose="02040503050406030204" pitchFamily="18" charset="0"/>
                <a:ea typeface="Cambria" panose="02040503050406030204" pitchFamily="18" charset="0"/>
              </a:rPr>
              <a:t> overview</a:t>
            </a:r>
          </a:p>
          <a:p>
            <a:pPr>
              <a:defRPr sz="2400" b="1">
                <a:latin typeface="Cambria" panose="02040503050406030204" pitchFamily="18" charset="0"/>
                <a:ea typeface="Cambria" panose="02040503050406030204" pitchFamily="18" charset="0"/>
              </a:defRPr>
            </a:pPr>
            <a:r>
              <a:rPr lang="en-US" sz="2400" b="0" baseline="0">
                <a:latin typeface="Cambria" panose="02040503050406030204" pitchFamily="18" charset="0"/>
                <a:ea typeface="Cambria" panose="02040503050406030204" pitchFamily="18" charset="0"/>
              </a:rPr>
              <a:t>Name of investment project</a:t>
            </a:r>
          </a:p>
          <a:p>
            <a:pPr>
              <a:defRPr sz="2400" b="1">
                <a:latin typeface="Cambria" panose="02040503050406030204" pitchFamily="18" charset="0"/>
                <a:ea typeface="Cambria" panose="02040503050406030204" pitchFamily="18" charset="0"/>
              </a:defRPr>
            </a:pPr>
            <a:endParaRPr lang="en-US" sz="2400" b="1">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spPr>
            <a:solidFill>
              <a:srgbClr val="003068"/>
            </a:solidFill>
            <a:ln>
              <a:solidFill>
                <a:srgbClr val="0069A9"/>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 CAPEX'!$A$45</c:f>
              <c:strCache>
                <c:ptCount val="1"/>
                <c:pt idx="0">
                  <c:v>TOTAL</c:v>
                </c:pt>
              </c:strCache>
            </c:strRef>
          </c:cat>
          <c:val>
            <c:numRef>
              <c:f>'A. CAPEX'!$C$45</c:f>
              <c:numCache>
                <c:formatCode>General</c:formatCode>
                <c:ptCount val="1"/>
                <c:pt idx="0">
                  <c:v>615000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0BEB-4FF1-A453-87FDF84953BD}"/>
            </c:ext>
          </c:extLst>
        </c:ser>
        <c:ser>
          <c:idx val="1"/>
          <c:order val="1"/>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 CAPEX'!$A$45</c:f>
              <c:strCache>
                <c:ptCount val="1"/>
                <c:pt idx="0">
                  <c:v>TOTAL</c:v>
                </c:pt>
              </c:strCache>
            </c:strRef>
          </c:cat>
          <c:val>
            <c:numRef>
              <c:f>'B. OPEX'!$C$45</c:f>
              <c:numCache>
                <c:formatCode>General</c:formatCode>
                <c:ptCount val="1"/>
                <c:pt idx="0">
                  <c:v>270000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0BEB-4FF1-A453-87FDF84953BD}"/>
            </c:ext>
          </c:extLst>
        </c:ser>
        <c:ser>
          <c:idx val="2"/>
          <c:order val="2"/>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 CAPEX'!$A$45</c:f>
              <c:strCache>
                <c:ptCount val="1"/>
                <c:pt idx="0">
                  <c:v>TOTAL</c:v>
                </c:pt>
              </c:strCache>
            </c:strRef>
          </c:cat>
          <c:val>
            <c:numRef>
              <c:f>'C. Revenues'!$E$45</c:f>
              <c:numCache>
                <c:formatCode>General</c:formatCode>
                <c:ptCount val="1"/>
                <c:pt idx="0">
                  <c:v>1487077</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0BEB-4FF1-A453-87FDF84953BD}"/>
            </c:ext>
          </c:extLst>
        </c:ser>
        <c:dLbls>
          <c:showLegendKey val="0"/>
          <c:showVal val="0"/>
          <c:showCatName val="0"/>
          <c:showSerName val="0"/>
          <c:showPercent val="0"/>
          <c:showBubbleSize val="0"/>
        </c:dLbls>
        <c:gapWidth val="75"/>
        <c:overlap val="-25"/>
        <c:axId val="473281576"/>
        <c:axId val="589882168"/>
      </c:barChart>
      <c:catAx>
        <c:axId val="473281576"/>
        <c:scaling>
          <c:orientation val="minMax"/>
        </c:scaling>
        <c:delete val="1"/>
        <c:axPos val="b"/>
        <c:numFmt formatCode="General" sourceLinked="1"/>
        <c:majorTickMark val="none"/>
        <c:minorTickMark val="none"/>
        <c:tickLblPos val="nextTo"/>
        <c:crossAx val="589882168"/>
        <c:crosses val="autoZero"/>
        <c:auto val="1"/>
        <c:lblAlgn val="ctr"/>
        <c:lblOffset val="100"/>
        <c:noMultiLvlLbl val="0"/>
      </c:catAx>
      <c:valAx>
        <c:axId val="5898821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28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5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de-DE" sz="2000">
                <a:latin typeface="Cambria" panose="02040503050406030204" pitchFamily="18" charset="0"/>
                <a:ea typeface="Cambria" panose="02040503050406030204" pitchFamily="18" charset="0"/>
              </a:rPr>
              <a:t>E</a:t>
            </a:r>
            <a:r>
              <a:rPr lang="de-DE" sz="2000" cap="none" baseline="0">
                <a:latin typeface="Cambria" panose="02040503050406030204" pitchFamily="18" charset="0"/>
                <a:ea typeface="Cambria" panose="02040503050406030204" pitchFamily="18" charset="0"/>
              </a:rPr>
              <a:t>stimated costs - Capital and operational expenditures</a:t>
            </a:r>
          </a:p>
          <a:p>
            <a:pPr>
              <a:defRPr sz="2000">
                <a:latin typeface="Cambria" panose="02040503050406030204" pitchFamily="18" charset="0"/>
                <a:ea typeface="Cambria" panose="02040503050406030204" pitchFamily="18" charset="0"/>
              </a:defRPr>
            </a:pPr>
            <a:endParaRPr lang="de-DE" sz="2000">
              <a:latin typeface="Cambria" panose="02040503050406030204" pitchFamily="18" charset="0"/>
              <a:ea typeface="Cambria" panose="02040503050406030204" pitchFamily="18" charset="0"/>
            </a:endParaRPr>
          </a:p>
        </c:rich>
      </c:tx>
      <c:layout>
        <c:manualLayout>
          <c:xMode val="edge"/>
          <c:yMode val="edge"/>
          <c:x val="0.12688484430088834"/>
          <c:y val="2.3922730714152081E-2"/>
        </c:manualLayout>
      </c:layout>
      <c:overlay val="0"/>
      <c:spPr>
        <a:noFill/>
        <a:ln>
          <a:noFill/>
        </a:ln>
        <a:effectLst/>
      </c:spPr>
      <c:txPr>
        <a:bodyPr rot="0" spcFirstLastPara="1" vertOverflow="ellipsis" vert="horz" wrap="square" anchor="ctr" anchorCtr="1"/>
        <a:lstStyle/>
        <a:p>
          <a:pPr>
            <a:defRPr sz="2000" b="1" i="0" u="none" strike="noStrike" kern="1200" cap="all" spc="5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en-US"/>
        </a:p>
      </c:txPr>
    </c:title>
    <c:autoTitleDeleted val="0"/>
    <c:plotArea>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85-48AF-827B-C490B22779C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85-48AF-827B-C490B22779C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Dashboard!$O$13:$O$15</c15:sqref>
                  </c15:fullRef>
                </c:ext>
              </c:extLst>
              <c:f>Dashboard!$O$14:$O$15</c:f>
              <c:strCache>
                <c:ptCount val="2"/>
                <c:pt idx="0">
                  <c:v>CAPEX</c:v>
                </c:pt>
                <c:pt idx="1">
                  <c:v>OPEX</c:v>
                </c:pt>
              </c:strCache>
            </c:strRef>
          </c:cat>
          <c:val>
            <c:numRef>
              <c:extLst>
                <c:ext xmlns:c15="http://schemas.microsoft.com/office/drawing/2012/chart" uri="{02D57815-91ED-43cb-92C2-25804820EDAC}">
                  <c15:fullRef>
                    <c15:sqref>Dashboard!$P$13:$P$15</c15:sqref>
                  </c15:fullRef>
                </c:ext>
              </c:extLst>
              <c:f>Dashboard!$P$14:$P$15</c:f>
              <c:numCache>
                <c:formatCode>General</c:formatCode>
                <c:ptCount val="2"/>
              </c:numCache>
            </c:numRef>
          </c:val>
          <c:extLst>
            <c:ext xmlns:c15="http://schemas.microsoft.com/office/drawing/2012/chart" uri="{02D57815-91ED-43cb-92C2-25804820EDAC}">
              <c15:categoryFilterExceptions/>
            </c:ext>
            <c:ext xmlns:c16="http://schemas.microsoft.com/office/drawing/2014/chart" uri="{C3380CC4-5D6E-409C-BE32-E72D297353CC}">
              <c16:uniqueId val="{00000000-A913-492C-B47A-92F5560CDCF2}"/>
            </c:ext>
          </c:extLst>
        </c:ser>
        <c:ser>
          <c:idx val="1"/>
          <c:order val="1"/>
          <c:dPt>
            <c:idx val="0"/>
            <c:bubble3D val="0"/>
            <c:spPr>
              <a:solidFill>
                <a:srgbClr val="003068"/>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A913-492C-B47A-92F5560CDCF2}"/>
              </c:ext>
            </c:extLst>
          </c:dPt>
          <c:dPt>
            <c:idx val="1"/>
            <c:bubble3D val="0"/>
            <c:spPr>
              <a:solidFill>
                <a:srgbClr val="009999"/>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913-492C-B47A-92F5560CDCF2}"/>
              </c:ext>
            </c:extLst>
          </c:dPt>
          <c:dLbls>
            <c:dLbl>
              <c:idx val="0"/>
              <c:layout>
                <c:manualLayout>
                  <c:x val="0.15153314599953022"/>
                  <c:y val="-9.8630098825102458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575757"/>
                      </a:solidFill>
                      <a:latin typeface="Cambria" panose="02040503050406030204" pitchFamily="18" charset="0"/>
                      <a:ea typeface="Cambria" panose="02040503050406030204" pitchFamily="18"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913-492C-B47A-92F5560CDCF2}"/>
                </c:ext>
              </c:extLst>
            </c:dLbl>
            <c:dLbl>
              <c:idx val="1"/>
              <c:layout>
                <c:manualLayout>
                  <c:x val="-0.11691312526274768"/>
                  <c:y val="8.1553846944192335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575757"/>
                      </a:solidFill>
                      <a:latin typeface="Cambria" panose="02040503050406030204" pitchFamily="18" charset="0"/>
                      <a:ea typeface="Cambria" panose="02040503050406030204" pitchFamily="18"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913-492C-B47A-92F5560CDCF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Cambria" panose="02040503050406030204" pitchFamily="18" charset="0"/>
                    <a:ea typeface="Cambria" panose="02040503050406030204" pitchFamily="18" charset="0"/>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Dashboard!$O$13:$O$15</c15:sqref>
                  </c15:fullRef>
                </c:ext>
              </c:extLst>
              <c:f>Dashboard!$O$14:$O$15</c:f>
              <c:strCache>
                <c:ptCount val="2"/>
                <c:pt idx="0">
                  <c:v>CAPEX</c:v>
                </c:pt>
                <c:pt idx="1">
                  <c:v>OPEX</c:v>
                </c:pt>
              </c:strCache>
            </c:strRef>
          </c:cat>
          <c:val>
            <c:numRef>
              <c:extLst>
                <c:ext xmlns:c15="http://schemas.microsoft.com/office/drawing/2012/chart" uri="{02D57815-91ED-43cb-92C2-25804820EDAC}">
                  <c15:fullRef>
                    <c15:sqref>Dashboard!$Q$13:$Q$15</c15:sqref>
                  </c15:fullRef>
                </c:ext>
              </c:extLst>
              <c:f>Dashboard!$Q$14:$Q$15</c:f>
              <c:numCache>
                <c:formatCode>#,##0\ "€"</c:formatCode>
                <c:ptCount val="2"/>
                <c:pt idx="0">
                  <c:v>615000</c:v>
                </c:pt>
                <c:pt idx="1">
                  <c:v>270000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1-A913-492C-B47A-92F5560CDCF2}"/>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191788</xdr:colOff>
      <xdr:row>30</xdr:row>
      <xdr:rowOff>116673</xdr:rowOff>
    </xdr:from>
    <xdr:to>
      <xdr:col>27</xdr:col>
      <xdr:colOff>4131</xdr:colOff>
      <xdr:row>54</xdr:row>
      <xdr:rowOff>114301</xdr:rowOff>
    </xdr:to>
    <xdr:graphicFrame macro="">
      <xdr:nvGraphicFramePr>
        <xdr:cNvPr id="4" name="Diagramm 3">
          <a:extLst>
            <a:ext uri="{FF2B5EF4-FFF2-40B4-BE49-F238E27FC236}">
              <a16:creationId xmlns:a16="http://schemas.microsoft.com/office/drawing/2014/main" id="{A574DDA8-002F-48FE-92BD-CD95AA101E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231013</xdr:colOff>
      <xdr:row>55</xdr:row>
      <xdr:rowOff>133743</xdr:rowOff>
    </xdr:from>
    <xdr:to>
      <xdr:col>27</xdr:col>
      <xdr:colOff>57830</xdr:colOff>
      <xdr:row>76</xdr:row>
      <xdr:rowOff>119063</xdr:rowOff>
    </xdr:to>
    <xdr:graphicFrame macro="">
      <xdr:nvGraphicFramePr>
        <xdr:cNvPr id="8" name="Diagramm 7">
          <a:extLst>
            <a:ext uri="{FF2B5EF4-FFF2-40B4-BE49-F238E27FC236}">
              <a16:creationId xmlns:a16="http://schemas.microsoft.com/office/drawing/2014/main" id="{3682BDE7-2E88-47E4-80B9-660EBB32F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159039</xdr:colOff>
      <xdr:row>82</xdr:row>
      <xdr:rowOff>77933</xdr:rowOff>
    </xdr:from>
    <xdr:to>
      <xdr:col>11</xdr:col>
      <xdr:colOff>329045</xdr:colOff>
      <xdr:row>108</xdr:row>
      <xdr:rowOff>141721</xdr:rowOff>
    </xdr:to>
    <xdr:graphicFrame macro="">
      <xdr:nvGraphicFramePr>
        <xdr:cNvPr id="12" name="Diagramm 11">
          <a:extLst>
            <a:ext uri="{FF2B5EF4-FFF2-40B4-BE49-F238E27FC236}">
              <a16:creationId xmlns:a16="http://schemas.microsoft.com/office/drawing/2014/main" id="{AEEBB9CA-5073-4A4C-BDBF-363642C17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278492</xdr:colOff>
      <xdr:row>82</xdr:row>
      <xdr:rowOff>77134</xdr:rowOff>
    </xdr:from>
    <xdr:to>
      <xdr:col>20</xdr:col>
      <xdr:colOff>472966</xdr:colOff>
      <xdr:row>108</xdr:row>
      <xdr:rowOff>149679</xdr:rowOff>
    </xdr:to>
    <xdr:graphicFrame macro="">
      <xdr:nvGraphicFramePr>
        <xdr:cNvPr id="6" name="Diagramm 5">
          <a:extLst>
            <a:ext uri="{FF2B5EF4-FFF2-40B4-BE49-F238E27FC236}">
              <a16:creationId xmlns:a16="http://schemas.microsoft.com/office/drawing/2014/main" id="{91F421EE-D183-473C-98A7-805117824A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158174</xdr:colOff>
      <xdr:row>0</xdr:row>
      <xdr:rowOff>179532</xdr:rowOff>
    </xdr:from>
    <xdr:to>
      <xdr:col>2</xdr:col>
      <xdr:colOff>392153</xdr:colOff>
      <xdr:row>0</xdr:row>
      <xdr:rowOff>1097395</xdr:rowOff>
    </xdr:to>
    <xdr:pic>
      <xdr:nvPicPr>
        <xdr:cNvPr id="2" name="Grafik 1">
          <a:extLst>
            <a:ext uri="{FF2B5EF4-FFF2-40B4-BE49-F238E27FC236}">
              <a16:creationId xmlns:a16="http://schemas.microsoft.com/office/drawing/2014/main" id="{141B5205-5514-48CC-B204-75E1F589879B}"/>
            </a:ext>
          </a:extLst>
        </xdr:cNvPr>
        <xdr:cNvPicPr>
          <a:picLocks noChangeAspect="1"/>
        </xdr:cNvPicPr>
      </xdr:nvPicPr>
      <xdr:blipFill>
        <a:blip xmlns:r="http://schemas.openxmlformats.org/officeDocument/2006/relationships" r:embed="rId5"/>
        <a:stretch>
          <a:fillRect/>
        </a:stretch>
      </xdr:blipFill>
      <xdr:spPr>
        <a:xfrm>
          <a:off x="158174" y="179532"/>
          <a:ext cx="4162031" cy="914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111166</xdr:colOff>
      <xdr:row>0</xdr:row>
      <xdr:rowOff>184851</xdr:rowOff>
    </xdr:from>
    <xdr:to>
      <xdr:col>1</xdr:col>
      <xdr:colOff>1847601</xdr:colOff>
      <xdr:row>0</xdr:row>
      <xdr:rowOff>1096364</xdr:rowOff>
    </xdr:to>
    <xdr:pic>
      <xdr:nvPicPr>
        <xdr:cNvPr id="3" name="Grafik 2">
          <a:extLst>
            <a:ext uri="{FF2B5EF4-FFF2-40B4-BE49-F238E27FC236}">
              <a16:creationId xmlns:a16="http://schemas.microsoft.com/office/drawing/2014/main" id="{3850B6BD-88B2-4961-B963-BF229FA19DA7}"/>
            </a:ext>
          </a:extLst>
        </xdr:cNvPr>
        <xdr:cNvPicPr>
          <a:picLocks noChangeAspect="1"/>
        </xdr:cNvPicPr>
      </xdr:nvPicPr>
      <xdr:blipFill>
        <a:blip xmlns:r="http://schemas.openxmlformats.org/officeDocument/2006/relationships" r:embed="rId1"/>
        <a:stretch>
          <a:fillRect/>
        </a:stretch>
      </xdr:blipFill>
      <xdr:spPr>
        <a:xfrm>
          <a:off x="111166" y="184851"/>
          <a:ext cx="4164444" cy="914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191511</xdr:rowOff>
    </xdr:from>
    <xdr:to>
      <xdr:col>1</xdr:col>
      <xdr:colOff>2216767</xdr:colOff>
      <xdr:row>0</xdr:row>
      <xdr:rowOff>1093499</xdr:rowOff>
    </xdr:to>
    <xdr:pic>
      <xdr:nvPicPr>
        <xdr:cNvPr id="3" name="Grafik 2">
          <a:extLst>
            <a:ext uri="{FF2B5EF4-FFF2-40B4-BE49-F238E27FC236}">
              <a16:creationId xmlns:a16="http://schemas.microsoft.com/office/drawing/2014/main" id="{5367E2A0-C9E2-46A0-A0A9-5805559293E5}"/>
            </a:ext>
          </a:extLst>
        </xdr:cNvPr>
        <xdr:cNvPicPr>
          <a:picLocks noChangeAspect="1"/>
        </xdr:cNvPicPr>
      </xdr:nvPicPr>
      <xdr:blipFill>
        <a:blip xmlns:r="http://schemas.openxmlformats.org/officeDocument/2006/relationships" r:embed="rId1"/>
        <a:stretch>
          <a:fillRect/>
        </a:stretch>
      </xdr:blipFill>
      <xdr:spPr>
        <a:xfrm>
          <a:off x="0" y="191511"/>
          <a:ext cx="4176897" cy="905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2217221</xdr:colOff>
      <xdr:row>0</xdr:row>
      <xdr:rowOff>1092488</xdr:rowOff>
    </xdr:to>
    <xdr:pic>
      <xdr:nvPicPr>
        <xdr:cNvPr id="3" name="Grafik 2">
          <a:extLst>
            <a:ext uri="{FF2B5EF4-FFF2-40B4-BE49-F238E27FC236}">
              <a16:creationId xmlns:a16="http://schemas.microsoft.com/office/drawing/2014/main" id="{991AB389-AAAA-43D0-8CD8-DE8AE09FB1CB}"/>
            </a:ext>
          </a:extLst>
        </xdr:cNvPr>
        <xdr:cNvPicPr>
          <a:picLocks noChangeAspect="1"/>
        </xdr:cNvPicPr>
      </xdr:nvPicPr>
      <xdr:blipFill>
        <a:blip xmlns:r="http://schemas.openxmlformats.org/officeDocument/2006/relationships" r:embed="rId1"/>
        <a:stretch>
          <a:fillRect/>
        </a:stretch>
      </xdr:blipFill>
      <xdr:spPr>
        <a:xfrm>
          <a:off x="0" y="190500"/>
          <a:ext cx="4169846" cy="901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66261</xdr:colOff>
      <xdr:row>0</xdr:row>
      <xdr:rowOff>133351</xdr:rowOff>
    </xdr:from>
    <xdr:to>
      <xdr:col>1</xdr:col>
      <xdr:colOff>2573931</xdr:colOff>
      <xdr:row>0</xdr:row>
      <xdr:rowOff>692564</xdr:rowOff>
    </xdr:to>
    <xdr:pic>
      <xdr:nvPicPr>
        <xdr:cNvPr id="3" name="Grafik 2">
          <a:extLst>
            <a:ext uri="{FF2B5EF4-FFF2-40B4-BE49-F238E27FC236}">
              <a16:creationId xmlns:a16="http://schemas.microsoft.com/office/drawing/2014/main" id="{3FCE1713-C314-42FA-909A-70F44FDABA16}"/>
            </a:ext>
          </a:extLst>
        </xdr:cNvPr>
        <xdr:cNvPicPr>
          <a:picLocks noChangeAspect="1"/>
        </xdr:cNvPicPr>
      </xdr:nvPicPr>
      <xdr:blipFill>
        <a:blip xmlns:r="http://schemas.openxmlformats.org/officeDocument/2006/relationships" r:embed="rId1"/>
        <a:stretch>
          <a:fillRect/>
        </a:stretch>
      </xdr:blipFill>
      <xdr:spPr>
        <a:xfrm>
          <a:off x="66261" y="133351"/>
          <a:ext cx="2590496" cy="5592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C78E-969E-4A41-91A0-B02BB83C50F7}">
  <dimension ref="A1:AE112"/>
  <sheetViews>
    <sheetView tabSelected="1" topLeftCell="A31" zoomScale="70" zoomScaleNormal="70" workbookViewId="0">
      <selection activeCell="Q18" sqref="Q18"/>
    </sheetView>
  </sheetViews>
  <sheetFormatPr defaultColWidth="11.5703125" defaultRowHeight="14.45"/>
  <cols>
    <col min="1" max="1" width="3.7109375" customWidth="1"/>
    <col min="2" max="2" width="52.7109375" customWidth="1"/>
    <col min="3" max="3" width="15.7109375" customWidth="1"/>
    <col min="4" max="4" width="13.28515625" customWidth="1"/>
    <col min="5" max="7" width="13.7109375" customWidth="1"/>
    <col min="8" max="8" width="15.7109375" customWidth="1"/>
    <col min="9" max="12" width="13.7109375" customWidth="1"/>
    <col min="13" max="13" width="15.7109375" customWidth="1"/>
    <col min="14" max="16" width="13.7109375" customWidth="1"/>
    <col min="17" max="17" width="15.7109375" customWidth="1"/>
    <col min="18" max="18" width="14.28515625" customWidth="1"/>
    <col min="19" max="19" width="14.5703125" customWidth="1"/>
    <col min="20" max="23" width="15" customWidth="1"/>
    <col min="24" max="24" width="20.42578125" customWidth="1"/>
    <col min="25" max="25" width="12.28515625" customWidth="1"/>
    <col min="26" max="26" width="11.28515625" customWidth="1"/>
    <col min="27" max="27" width="5.42578125" customWidth="1"/>
    <col min="28" max="28" width="5.7109375" customWidth="1"/>
  </cols>
  <sheetData>
    <row r="1" spans="1:31" ht="101.65" customHeight="1">
      <c r="A1" s="157"/>
      <c r="B1" s="157"/>
      <c r="C1" s="157"/>
      <c r="D1" s="156" t="s">
        <v>0</v>
      </c>
      <c r="E1" s="156"/>
      <c r="F1" s="156"/>
      <c r="G1" s="156"/>
      <c r="H1" s="156"/>
      <c r="I1" s="156"/>
      <c r="J1" s="156"/>
      <c r="K1" s="156"/>
      <c r="L1" s="156"/>
      <c r="M1" s="156"/>
      <c r="N1" s="156"/>
      <c r="O1" s="156"/>
      <c r="P1" s="156"/>
      <c r="Q1" s="156"/>
      <c r="R1" s="156"/>
      <c r="S1" s="156"/>
      <c r="T1" s="156"/>
      <c r="U1" s="156"/>
      <c r="V1" s="156"/>
      <c r="W1" s="156"/>
      <c r="X1" s="156"/>
      <c r="Y1" s="156"/>
      <c r="Z1" s="156"/>
      <c r="AA1" s="156"/>
      <c r="AB1" s="156"/>
      <c r="AC1" s="23"/>
      <c r="AD1" s="23"/>
      <c r="AE1" s="23"/>
    </row>
    <row r="2" spans="1:31" ht="29.65" customHeight="1">
      <c r="A2" s="15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row>
    <row r="3" spans="1:31" ht="34.15" customHeight="1">
      <c r="A3" s="148" t="s">
        <v>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row>
    <row r="4" spans="1:31" ht="18">
      <c r="A4" s="2"/>
      <c r="B4" s="24"/>
      <c r="C4" s="24"/>
      <c r="D4" s="24"/>
      <c r="E4" s="24"/>
      <c r="F4" s="24"/>
      <c r="G4" s="25"/>
      <c r="H4" s="25"/>
      <c r="I4" s="25"/>
      <c r="J4" s="25"/>
      <c r="K4" s="25"/>
      <c r="L4" s="25"/>
      <c r="M4" s="25"/>
      <c r="N4" s="25"/>
      <c r="O4" s="25"/>
      <c r="P4" s="25"/>
      <c r="Q4" s="25"/>
      <c r="R4" s="25"/>
      <c r="S4" s="25"/>
      <c r="T4" s="25"/>
      <c r="U4" s="25"/>
      <c r="V4" s="25"/>
      <c r="W4" s="25"/>
      <c r="X4" s="25"/>
      <c r="Y4" s="25"/>
      <c r="Z4" s="25"/>
      <c r="AA4" s="25"/>
      <c r="AB4" s="25"/>
    </row>
    <row r="5" spans="1:31" ht="22.15" customHeight="1">
      <c r="A5" s="2"/>
      <c r="B5" s="162" t="s">
        <v>3</v>
      </c>
      <c r="C5" s="162"/>
      <c r="D5" s="162"/>
      <c r="E5" s="162"/>
      <c r="F5" s="163"/>
      <c r="G5" s="164"/>
      <c r="H5" s="164"/>
      <c r="I5" s="164"/>
      <c r="J5" s="164"/>
      <c r="K5" s="164"/>
      <c r="L5" s="164"/>
      <c r="M5" s="164"/>
      <c r="N5" s="164"/>
      <c r="O5" s="164"/>
      <c r="P5" s="25"/>
      <c r="Q5" s="25"/>
      <c r="R5" s="25"/>
      <c r="S5" s="25"/>
      <c r="T5" s="25"/>
      <c r="U5" s="25"/>
      <c r="V5" s="25"/>
      <c r="W5" s="25"/>
      <c r="X5" s="25"/>
      <c r="Y5" s="25"/>
      <c r="Z5" s="25"/>
      <c r="AA5" s="25"/>
      <c r="AB5" s="25"/>
    </row>
    <row r="6" spans="1:31" ht="7.9" customHeight="1">
      <c r="A6" s="2"/>
      <c r="B6" s="24"/>
      <c r="C6" s="24"/>
      <c r="D6" s="24"/>
      <c r="E6" s="24"/>
      <c r="F6" s="2"/>
      <c r="G6" s="25"/>
      <c r="H6" s="25"/>
      <c r="I6" s="25"/>
      <c r="J6" s="25"/>
      <c r="K6" s="25"/>
      <c r="L6" s="25"/>
      <c r="M6" s="25"/>
      <c r="N6" s="25"/>
      <c r="O6" s="25"/>
      <c r="P6" s="25"/>
      <c r="Q6" s="25"/>
      <c r="R6" s="25"/>
      <c r="S6" s="25"/>
      <c r="T6" s="25"/>
      <c r="U6" s="25"/>
      <c r="V6" s="25"/>
      <c r="W6" s="25"/>
      <c r="X6" s="25"/>
      <c r="Y6" s="25"/>
      <c r="Z6" s="25"/>
      <c r="AA6" s="25"/>
      <c r="AB6" s="25"/>
    </row>
    <row r="7" spans="1:31" ht="24" customHeight="1">
      <c r="A7" s="2"/>
      <c r="B7" s="147" t="s">
        <v>4</v>
      </c>
      <c r="C7" s="147"/>
      <c r="D7" s="27"/>
      <c r="E7" s="27"/>
      <c r="F7" s="2"/>
      <c r="G7" s="165"/>
      <c r="H7" s="165"/>
      <c r="I7" s="165"/>
      <c r="J7" s="165"/>
      <c r="K7" s="165"/>
      <c r="L7" s="165"/>
      <c r="M7" s="165"/>
      <c r="N7" s="165"/>
      <c r="O7" s="165"/>
      <c r="P7" s="25"/>
      <c r="Q7" s="25"/>
      <c r="R7" s="25"/>
      <c r="S7" s="25"/>
      <c r="T7" s="25"/>
      <c r="U7" s="25"/>
      <c r="V7" s="25"/>
      <c r="W7" s="25"/>
      <c r="X7" s="25"/>
      <c r="Y7" s="25"/>
      <c r="Z7" s="25"/>
      <c r="AA7" s="25"/>
      <c r="AB7" s="25"/>
    </row>
    <row r="8" spans="1:31" ht="8.65" customHeight="1">
      <c r="A8" s="2"/>
      <c r="B8" s="24"/>
      <c r="C8" s="24"/>
      <c r="D8" s="24"/>
      <c r="E8" s="24"/>
      <c r="F8" s="2"/>
      <c r="G8" s="25"/>
      <c r="H8" s="25"/>
      <c r="I8" s="25"/>
      <c r="J8" s="25"/>
      <c r="K8" s="25"/>
      <c r="L8" s="25"/>
      <c r="M8" s="25"/>
      <c r="N8" s="25"/>
      <c r="O8" s="25"/>
      <c r="P8" s="25"/>
      <c r="Q8" s="25"/>
      <c r="R8" s="25"/>
      <c r="S8" s="25"/>
      <c r="T8" s="25"/>
      <c r="U8" s="25"/>
      <c r="V8" s="25"/>
      <c r="W8" s="25"/>
      <c r="X8" s="25"/>
      <c r="Y8" s="25"/>
      <c r="Z8" s="25"/>
      <c r="AA8" s="25"/>
      <c r="AB8" s="25"/>
    </row>
    <row r="9" spans="1:31" ht="22.15" customHeight="1">
      <c r="A9" s="2"/>
      <c r="B9" s="147" t="s">
        <v>5</v>
      </c>
      <c r="C9" s="147"/>
      <c r="D9" s="26"/>
      <c r="E9" s="27"/>
      <c r="F9" s="2"/>
      <c r="G9" s="25" t="s">
        <v>6</v>
      </c>
      <c r="H9" s="166" t="s">
        <v>7</v>
      </c>
      <c r="I9" s="166"/>
      <c r="J9" s="28" t="s">
        <v>8</v>
      </c>
      <c r="K9" s="166" t="s">
        <v>7</v>
      </c>
      <c r="L9" s="166"/>
      <c r="M9" s="25"/>
      <c r="N9" s="25"/>
      <c r="O9" s="25"/>
      <c r="P9" s="25"/>
      <c r="Q9" s="25"/>
      <c r="R9" s="25"/>
      <c r="S9" s="25"/>
      <c r="T9" s="25"/>
      <c r="U9" s="25"/>
      <c r="V9" s="25"/>
      <c r="W9" s="25"/>
      <c r="X9" s="25"/>
      <c r="Y9" s="25"/>
      <c r="Z9" s="25"/>
      <c r="AA9" s="25"/>
      <c r="AB9" s="25"/>
    </row>
    <row r="10" spans="1:31" ht="18">
      <c r="A10" s="2"/>
      <c r="B10" s="24"/>
      <c r="C10" s="24"/>
      <c r="D10" s="24"/>
      <c r="E10" s="24"/>
      <c r="F10" s="24"/>
      <c r="G10" s="25"/>
      <c r="H10" s="25"/>
      <c r="I10" s="25"/>
      <c r="J10" s="25"/>
      <c r="K10" s="25"/>
      <c r="L10" s="25"/>
      <c r="M10" s="25"/>
      <c r="N10" s="25"/>
      <c r="O10" s="25"/>
      <c r="P10" s="25"/>
      <c r="Q10" s="25"/>
      <c r="R10" s="25"/>
      <c r="S10" s="25"/>
      <c r="T10" s="25"/>
      <c r="U10" s="25"/>
      <c r="V10" s="25"/>
      <c r="W10" s="25"/>
      <c r="X10" s="25"/>
      <c r="Y10" s="25"/>
      <c r="Z10" s="25"/>
      <c r="AA10" s="25"/>
      <c r="AB10" s="25"/>
    </row>
    <row r="11" spans="1:31" ht="33.4" customHeight="1">
      <c r="A11" s="148" t="s">
        <v>9</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row>
    <row r="12" spans="1:31" ht="18">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24"/>
      <c r="AB12" s="24"/>
    </row>
    <row r="13" spans="1:31" ht="31.5" customHeight="1">
      <c r="A13" s="29"/>
      <c r="B13" s="133" t="s">
        <v>10</v>
      </c>
      <c r="C13" s="134"/>
      <c r="D13" s="30"/>
      <c r="E13" s="159" t="s">
        <v>11</v>
      </c>
      <c r="F13" s="160"/>
      <c r="G13" s="160"/>
      <c r="H13" s="161"/>
      <c r="I13" s="30"/>
      <c r="J13" s="159" t="s">
        <v>12</v>
      </c>
      <c r="K13" s="160"/>
      <c r="L13" s="160"/>
      <c r="M13" s="161"/>
      <c r="N13" s="30"/>
      <c r="O13" s="144" t="s">
        <v>13</v>
      </c>
      <c r="P13" s="144"/>
      <c r="Q13" s="144"/>
      <c r="R13" s="31"/>
      <c r="S13" s="144" t="s">
        <v>14</v>
      </c>
      <c r="T13" s="144"/>
      <c r="U13" s="144"/>
      <c r="V13" s="30"/>
      <c r="W13" s="141" t="s">
        <v>15</v>
      </c>
      <c r="X13" s="142"/>
      <c r="Y13" s="142"/>
      <c r="Z13" s="143"/>
      <c r="AA13" s="24"/>
      <c r="AB13" s="24"/>
    </row>
    <row r="14" spans="1:31" ht="37.5" customHeight="1">
      <c r="A14" s="29"/>
      <c r="B14" s="16" t="s">
        <v>16</v>
      </c>
      <c r="C14" s="17">
        <f>SUM('A. CAPEX'!C5:C14)</f>
        <v>25000</v>
      </c>
      <c r="D14" s="32"/>
      <c r="E14" s="149" t="s">
        <v>17</v>
      </c>
      <c r="F14" s="150"/>
      <c r="G14" s="151"/>
      <c r="H14" s="20">
        <f>SUM('B. OPEX'!C5:C14)</f>
        <v>70000</v>
      </c>
      <c r="I14" s="32"/>
      <c r="J14" s="149" t="s">
        <v>18</v>
      </c>
      <c r="K14" s="150"/>
      <c r="L14" s="151"/>
      <c r="M14" s="20">
        <f>SUM('C. Revenues'!E5:E14)</f>
        <v>1291077</v>
      </c>
      <c r="N14" s="30"/>
      <c r="O14" s="135" t="s">
        <v>10</v>
      </c>
      <c r="P14" s="136"/>
      <c r="Q14" s="17">
        <f>C18</f>
        <v>615000</v>
      </c>
      <c r="R14" s="29"/>
      <c r="S14" s="145" t="s">
        <v>19</v>
      </c>
      <c r="T14" s="146"/>
      <c r="U14" s="33">
        <f>NPV(Q18,C26:W26)</f>
        <v>59034.860734665104</v>
      </c>
      <c r="V14" s="30"/>
      <c r="W14" s="137" t="s">
        <v>20</v>
      </c>
      <c r="X14" s="138"/>
      <c r="Y14" s="10">
        <f>COUNTIF(D28:W28,"&lt;0")</f>
        <v>8</v>
      </c>
      <c r="Z14" s="11">
        <f>COUNTIF(D29:W29,"&lt;0")</f>
        <v>10</v>
      </c>
      <c r="AA14" s="24"/>
      <c r="AB14" s="34"/>
    </row>
    <row r="15" spans="1:31" ht="37.5" customHeight="1">
      <c r="A15" s="29"/>
      <c r="B15" s="16" t="s">
        <v>21</v>
      </c>
      <c r="C15" s="17">
        <f>SUM('A. CAPEX'!C15:C24)</f>
        <v>390000</v>
      </c>
      <c r="D15" s="32"/>
      <c r="E15" s="149" t="s">
        <v>22</v>
      </c>
      <c r="F15" s="150"/>
      <c r="G15" s="151"/>
      <c r="H15" s="20">
        <f>SUM('B. OPEX'!C15:C24)</f>
        <v>200000</v>
      </c>
      <c r="I15" s="32"/>
      <c r="J15" s="149" t="s">
        <v>23</v>
      </c>
      <c r="K15" s="150"/>
      <c r="L15" s="151"/>
      <c r="M15" s="20">
        <f>SUM('C. Revenues'!E15:E24)</f>
        <v>196000</v>
      </c>
      <c r="N15" s="30"/>
      <c r="O15" s="135" t="s">
        <v>11</v>
      </c>
      <c r="P15" s="136"/>
      <c r="Q15" s="17">
        <f>H18</f>
        <v>270000</v>
      </c>
      <c r="R15" s="29"/>
      <c r="S15" s="145" t="s">
        <v>24</v>
      </c>
      <c r="T15" s="146"/>
      <c r="U15" s="35">
        <f>(COUNTIF(D28:W28,"&lt;0")+ABS(Y15/Y16))</f>
        <v>8.7059471365638768</v>
      </c>
      <c r="V15" s="30"/>
      <c r="W15" s="137" t="s">
        <v>25</v>
      </c>
      <c r="X15" s="138"/>
      <c r="Y15" s="10">
        <f>HLOOKUP(Y14,B22:W29,7)</f>
        <v>-64100</v>
      </c>
      <c r="Z15" s="12">
        <f>HLOOKUP(Z14,B22:W29,8)</f>
        <v>-33818.437141851187</v>
      </c>
      <c r="AA15" s="24"/>
      <c r="AB15" s="24"/>
    </row>
    <row r="16" spans="1:31" ht="39" customHeight="1">
      <c r="A16" s="29"/>
      <c r="B16" s="16" t="s">
        <v>26</v>
      </c>
      <c r="C16" s="17">
        <f>SUM('A. CAPEX'!C25:C34)</f>
        <v>200000</v>
      </c>
      <c r="D16" s="32"/>
      <c r="E16" s="149" t="s">
        <v>27</v>
      </c>
      <c r="F16" s="150"/>
      <c r="G16" s="151"/>
      <c r="H16" s="20">
        <f>SUM('B. OPEX'!C25:C34)</f>
        <v>0</v>
      </c>
      <c r="I16" s="32"/>
      <c r="J16" s="149" t="s">
        <v>28</v>
      </c>
      <c r="K16" s="150"/>
      <c r="L16" s="151"/>
      <c r="M16" s="20">
        <f>SUM('C. Revenues'!E25:E34)</f>
        <v>0</v>
      </c>
      <c r="N16" s="30"/>
      <c r="O16" s="135" t="s">
        <v>29</v>
      </c>
      <c r="P16" s="136"/>
      <c r="Q16" s="17">
        <f>M18</f>
        <v>1487077</v>
      </c>
      <c r="R16" s="29"/>
      <c r="S16" s="145" t="s">
        <v>30</v>
      </c>
      <c r="T16" s="146"/>
      <c r="U16" s="35">
        <f>(COUNTIF(D29:W29,"&lt;0")+ABS(Z15/Z16))</f>
        <v>10.405608706739882</v>
      </c>
      <c r="V16" s="30"/>
      <c r="W16" s="139" t="s">
        <v>31</v>
      </c>
      <c r="X16" s="140"/>
      <c r="Y16" s="13">
        <f>HLOOKUP(Y14+1,D22:W29,2)</f>
        <v>90800</v>
      </c>
      <c r="Z16" s="14">
        <f>HLOOKUP(Z14+1,D22:W29,2)</f>
        <v>83377</v>
      </c>
      <c r="AA16" s="24"/>
      <c r="AB16" s="24"/>
    </row>
    <row r="17" spans="1:29" ht="35.450000000000003" customHeight="1">
      <c r="A17" s="29"/>
      <c r="B17" s="16" t="s">
        <v>32</v>
      </c>
      <c r="C17" s="17">
        <f>SUM('A. CAPEX'!C35:C44)</f>
        <v>0</v>
      </c>
      <c r="D17" s="36"/>
      <c r="E17" s="149" t="s">
        <v>32</v>
      </c>
      <c r="F17" s="150"/>
      <c r="G17" s="151"/>
      <c r="H17" s="20">
        <f>SUM('B. OPEX'!C35:C44)</f>
        <v>0</v>
      </c>
      <c r="I17" s="36"/>
      <c r="J17" s="149" t="s">
        <v>33</v>
      </c>
      <c r="K17" s="150"/>
      <c r="L17" s="151"/>
      <c r="M17" s="20">
        <f>SUM('C. Revenues'!E35:E44)</f>
        <v>0</v>
      </c>
      <c r="N17" s="29"/>
      <c r="O17" s="132"/>
      <c r="P17" s="132"/>
      <c r="Q17" s="37"/>
      <c r="R17" s="29"/>
      <c r="S17" s="145" t="s">
        <v>34</v>
      </c>
      <c r="T17" s="146"/>
      <c r="U17" s="38">
        <f>IRR(C26:W26)</f>
        <v>8.3639971149520376E-2</v>
      </c>
      <c r="V17" s="29"/>
      <c r="W17" s="29"/>
      <c r="X17" s="29"/>
      <c r="Y17" s="29"/>
      <c r="Z17" s="29"/>
      <c r="AA17" s="2"/>
      <c r="AB17" s="2"/>
    </row>
    <row r="18" spans="1:29" ht="32.65" customHeight="1">
      <c r="A18" s="29"/>
      <c r="B18" s="18" t="s">
        <v>35</v>
      </c>
      <c r="C18" s="19">
        <f>SUM(C14:C17)</f>
        <v>615000</v>
      </c>
      <c r="D18" s="39"/>
      <c r="E18" s="153" t="s">
        <v>35</v>
      </c>
      <c r="F18" s="154"/>
      <c r="G18" s="155"/>
      <c r="H18" s="21">
        <f>SUM(H14:H17)</f>
        <v>270000</v>
      </c>
      <c r="I18" s="40"/>
      <c r="J18" s="153" t="s">
        <v>35</v>
      </c>
      <c r="K18" s="154"/>
      <c r="L18" s="155"/>
      <c r="M18" s="22">
        <f>SUM(M14:M17)</f>
        <v>1487077</v>
      </c>
      <c r="N18" s="29"/>
      <c r="O18" s="135" t="s">
        <v>36</v>
      </c>
      <c r="P18" s="136"/>
      <c r="Q18" s="9">
        <v>7.0000000000000007E-2</v>
      </c>
      <c r="R18" s="29"/>
      <c r="S18" s="29"/>
      <c r="T18" s="29"/>
      <c r="U18" s="29"/>
      <c r="V18" s="29"/>
      <c r="W18" s="29"/>
      <c r="X18" s="29"/>
      <c r="Y18" s="29"/>
      <c r="Z18" s="29"/>
      <c r="AA18" s="2"/>
      <c r="AB18" s="2"/>
    </row>
    <row r="19" spans="1:29" ht="25.9" customHeight="1">
      <c r="A19" s="2"/>
      <c r="B19" s="24"/>
      <c r="C19" s="41"/>
      <c r="D19" s="41"/>
      <c r="E19" s="41"/>
      <c r="F19" s="41"/>
      <c r="G19" s="42"/>
      <c r="H19" s="42"/>
      <c r="I19" s="41"/>
      <c r="J19" s="41"/>
      <c r="K19" s="2"/>
      <c r="L19" s="2"/>
      <c r="M19" s="2"/>
      <c r="N19" s="2"/>
      <c r="O19" s="2"/>
      <c r="P19" s="2"/>
      <c r="Q19" s="2"/>
      <c r="R19" s="2"/>
      <c r="S19" s="2"/>
      <c r="T19" s="2"/>
      <c r="U19" s="2"/>
      <c r="V19" s="2"/>
      <c r="W19" s="2"/>
      <c r="X19" s="2"/>
      <c r="Y19" s="2"/>
      <c r="Z19" s="2"/>
      <c r="AA19" s="2"/>
      <c r="AB19" s="2"/>
    </row>
    <row r="20" spans="1:29" ht="34.15" customHeight="1">
      <c r="A20" s="148" t="s">
        <v>37</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43"/>
    </row>
    <row r="21" spans="1:29" ht="25.9" customHeight="1">
      <c r="A21" s="2"/>
      <c r="B21" s="24"/>
      <c r="C21" s="41"/>
      <c r="D21" s="41"/>
      <c r="E21" s="41"/>
      <c r="F21" s="41"/>
      <c r="G21" s="41"/>
      <c r="H21" s="41"/>
      <c r="I21" s="41"/>
      <c r="J21" s="41"/>
      <c r="K21" s="2"/>
      <c r="L21" s="2"/>
      <c r="M21" s="2"/>
      <c r="N21" s="2"/>
      <c r="O21" s="2"/>
      <c r="P21" s="2"/>
      <c r="Q21" s="2"/>
      <c r="R21" s="2"/>
      <c r="S21" s="2"/>
      <c r="T21" s="2"/>
      <c r="U21" s="2"/>
      <c r="V21" s="2"/>
      <c r="W21" s="2"/>
      <c r="X21" s="2"/>
      <c r="Y21" s="2"/>
      <c r="Z21" s="2"/>
      <c r="AA21" s="2"/>
      <c r="AB21" s="2"/>
    </row>
    <row r="22" spans="1:29" ht="24.4" customHeight="1">
      <c r="A22" s="2"/>
      <c r="B22" s="44" t="s">
        <v>38</v>
      </c>
      <c r="C22" s="45">
        <v>0</v>
      </c>
      <c r="D22" s="45">
        <v>1</v>
      </c>
      <c r="E22" s="45">
        <v>2</v>
      </c>
      <c r="F22" s="45">
        <v>3</v>
      </c>
      <c r="G22" s="45">
        <v>4</v>
      </c>
      <c r="H22" s="45">
        <v>5</v>
      </c>
      <c r="I22" s="45">
        <v>6</v>
      </c>
      <c r="J22" s="45">
        <v>7</v>
      </c>
      <c r="K22" s="45">
        <v>8</v>
      </c>
      <c r="L22" s="46">
        <v>9</v>
      </c>
      <c r="M22" s="45">
        <v>10</v>
      </c>
      <c r="N22" s="45">
        <v>11</v>
      </c>
      <c r="O22" s="45">
        <v>12</v>
      </c>
      <c r="P22" s="45">
        <v>13</v>
      </c>
      <c r="Q22" s="45">
        <v>14</v>
      </c>
      <c r="R22" s="45">
        <v>15</v>
      </c>
      <c r="S22" s="45">
        <v>16</v>
      </c>
      <c r="T22" s="45">
        <v>17</v>
      </c>
      <c r="U22" s="45">
        <v>18</v>
      </c>
      <c r="V22" s="45">
        <v>19</v>
      </c>
      <c r="W22" s="47">
        <v>20</v>
      </c>
      <c r="X22" s="2"/>
      <c r="Y22" s="2"/>
      <c r="Z22" s="2"/>
      <c r="AA22" s="2"/>
      <c r="AB22" s="2"/>
    </row>
    <row r="23" spans="1:29" ht="22.9" customHeight="1">
      <c r="A23" s="2"/>
      <c r="B23" s="48" t="s">
        <v>12</v>
      </c>
      <c r="C23" s="49"/>
      <c r="D23" s="50">
        <f>'C. Revenues'!F45</f>
        <v>73300</v>
      </c>
      <c r="E23" s="50">
        <f>'C. Revenues'!G45</f>
        <v>49800</v>
      </c>
      <c r="F23" s="50">
        <f>'C. Revenues'!H45</f>
        <v>71800</v>
      </c>
      <c r="G23" s="50">
        <f>'C. Revenues'!I45</f>
        <v>89800</v>
      </c>
      <c r="H23" s="50">
        <f>'C. Revenues'!J45</f>
        <v>89800</v>
      </c>
      <c r="I23" s="50">
        <f>'C. Revenues'!K45</f>
        <v>95800</v>
      </c>
      <c r="J23" s="50">
        <f>'C. Revenues'!L45</f>
        <v>105800</v>
      </c>
      <c r="K23" s="50">
        <f>'C. Revenues'!M45</f>
        <v>82800</v>
      </c>
      <c r="L23" s="50">
        <f>'C. Revenues'!N45</f>
        <v>90800</v>
      </c>
      <c r="M23" s="50">
        <f>'C. Revenues'!O45</f>
        <v>99800</v>
      </c>
      <c r="N23" s="50">
        <f>'C. Revenues'!P45</f>
        <v>83377</v>
      </c>
      <c r="O23" s="50">
        <f>'C. Revenues'!Q45</f>
        <v>77800</v>
      </c>
      <c r="P23" s="50">
        <f>'C. Revenues'!R45</f>
        <v>83800</v>
      </c>
      <c r="Q23" s="50">
        <f>'C. Revenues'!S45</f>
        <v>85800</v>
      </c>
      <c r="R23" s="50">
        <f>'C. Revenues'!T45</f>
        <v>83800</v>
      </c>
      <c r="S23" s="50">
        <f>'C. Revenues'!U45</f>
        <v>55800</v>
      </c>
      <c r="T23" s="50">
        <f>'C. Revenues'!V45</f>
        <v>51800</v>
      </c>
      <c r="U23" s="50">
        <f>'C. Revenues'!W45</f>
        <v>43800</v>
      </c>
      <c r="V23" s="50">
        <f>'C. Revenues'!X45</f>
        <v>36800</v>
      </c>
      <c r="W23" s="51">
        <f>'C. Revenues'!Y45</f>
        <v>34800</v>
      </c>
      <c r="X23" s="2"/>
      <c r="Y23" s="2"/>
      <c r="Z23" s="2"/>
      <c r="AA23" s="2"/>
      <c r="AB23" s="2"/>
    </row>
    <row r="24" spans="1:29" ht="19.899999999999999" customHeight="1">
      <c r="A24" s="2"/>
      <c r="B24" s="52" t="s">
        <v>39</v>
      </c>
      <c r="C24" s="50">
        <f>'A. CAPEX'!D45</f>
        <v>615000</v>
      </c>
      <c r="D24" s="50">
        <f>'A. CAPEX'!E45</f>
        <v>0</v>
      </c>
      <c r="E24" s="50">
        <f>'A. CAPEX'!F45</f>
        <v>0</v>
      </c>
      <c r="F24" s="50">
        <f>'A. CAPEX'!G45</f>
        <v>0</v>
      </c>
      <c r="G24" s="50">
        <f>'A. CAPEX'!H45</f>
        <v>0</v>
      </c>
      <c r="H24" s="50">
        <f>'A. CAPEX'!I45</f>
        <v>0</v>
      </c>
      <c r="I24" s="50">
        <f>'A. CAPEX'!J45</f>
        <v>0</v>
      </c>
      <c r="J24" s="50">
        <f>'A. CAPEX'!K45</f>
        <v>0</v>
      </c>
      <c r="K24" s="50">
        <f>'A. CAPEX'!L45</f>
        <v>0</v>
      </c>
      <c r="L24" s="50">
        <f>'A. CAPEX'!M45</f>
        <v>0</v>
      </c>
      <c r="M24" s="50">
        <f>'A. CAPEX'!N45</f>
        <v>0</v>
      </c>
      <c r="N24" s="50">
        <f>'A. CAPEX'!O45</f>
        <v>0</v>
      </c>
      <c r="O24" s="50">
        <f>'A. CAPEX'!P45</f>
        <v>0</v>
      </c>
      <c r="P24" s="50">
        <f>'A. CAPEX'!Q45</f>
        <v>0</v>
      </c>
      <c r="Q24" s="50">
        <f>'A. CAPEX'!R45</f>
        <v>0</v>
      </c>
      <c r="R24" s="50">
        <f>'A. CAPEX'!S45</f>
        <v>0</v>
      </c>
      <c r="S24" s="50">
        <f>'A. CAPEX'!T45</f>
        <v>0</v>
      </c>
      <c r="T24" s="50">
        <f>'A. CAPEX'!U45</f>
        <v>0</v>
      </c>
      <c r="U24" s="50">
        <f>'A. CAPEX'!V45</f>
        <v>0</v>
      </c>
      <c r="V24" s="50">
        <f>'A. CAPEX'!W45</f>
        <v>0</v>
      </c>
      <c r="W24" s="51">
        <f>'A. CAPEX'!X45</f>
        <v>0</v>
      </c>
      <c r="X24" s="2"/>
      <c r="Y24" s="2"/>
      <c r="Z24" s="2"/>
      <c r="AA24" s="2"/>
      <c r="AB24" s="2"/>
    </row>
    <row r="25" spans="1:29" ht="24.4" customHeight="1">
      <c r="A25" s="2"/>
      <c r="B25" s="52" t="s">
        <v>11</v>
      </c>
      <c r="C25" s="49"/>
      <c r="D25" s="50">
        <f>'B. OPEX'!D45</f>
        <v>13500</v>
      </c>
      <c r="E25" s="50">
        <f>'B. OPEX'!E45</f>
        <v>13500</v>
      </c>
      <c r="F25" s="50">
        <f>'B. OPEX'!F45</f>
        <v>13500</v>
      </c>
      <c r="G25" s="50">
        <f>'B. OPEX'!G45</f>
        <v>13500</v>
      </c>
      <c r="H25" s="50">
        <f>'B. OPEX'!H45</f>
        <v>13500</v>
      </c>
      <c r="I25" s="50">
        <f>'B. OPEX'!I45</f>
        <v>13500</v>
      </c>
      <c r="J25" s="50">
        <f>'B. OPEX'!J45</f>
        <v>13500</v>
      </c>
      <c r="K25" s="50">
        <f>'B. OPEX'!K45</f>
        <v>13500</v>
      </c>
      <c r="L25" s="50">
        <f>'B. OPEX'!L45</f>
        <v>13500</v>
      </c>
      <c r="M25" s="50">
        <f>'B. OPEX'!M45</f>
        <v>13500</v>
      </c>
      <c r="N25" s="50">
        <f>'B. OPEX'!N45</f>
        <v>13500</v>
      </c>
      <c r="O25" s="50">
        <f>'B. OPEX'!O45</f>
        <v>13500</v>
      </c>
      <c r="P25" s="50">
        <f>'B. OPEX'!P45</f>
        <v>13500</v>
      </c>
      <c r="Q25" s="50">
        <f>'B. OPEX'!Q45</f>
        <v>13500</v>
      </c>
      <c r="R25" s="50">
        <f>'B. OPEX'!R45</f>
        <v>13500</v>
      </c>
      <c r="S25" s="50">
        <f>'B. OPEX'!S45</f>
        <v>13500</v>
      </c>
      <c r="T25" s="50">
        <f>'B. OPEX'!T45</f>
        <v>13500</v>
      </c>
      <c r="U25" s="50">
        <f>'B. OPEX'!U45</f>
        <v>13500</v>
      </c>
      <c r="V25" s="50">
        <f>'B. OPEX'!V45</f>
        <v>13500</v>
      </c>
      <c r="W25" s="51">
        <f>'B. OPEX'!W45</f>
        <v>13500</v>
      </c>
      <c r="X25" s="2"/>
      <c r="Y25" s="2"/>
      <c r="Z25" s="2"/>
      <c r="AA25" s="2"/>
      <c r="AB25" s="2"/>
    </row>
    <row r="26" spans="1:29" ht="24.4" customHeight="1">
      <c r="A26" s="2"/>
      <c r="B26" s="52" t="s">
        <v>40</v>
      </c>
      <c r="C26" s="50">
        <f>C23-C24-C25</f>
        <v>-615000</v>
      </c>
      <c r="D26" s="50">
        <f>D23-D24-D25</f>
        <v>59800</v>
      </c>
      <c r="E26" s="50">
        <f t="shared" ref="E26:R26" si="0">E23-E24-E25</f>
        <v>36300</v>
      </c>
      <c r="F26" s="50">
        <f t="shared" si="0"/>
        <v>58300</v>
      </c>
      <c r="G26" s="50">
        <f t="shared" si="0"/>
        <v>76300</v>
      </c>
      <c r="H26" s="50">
        <f t="shared" si="0"/>
        <v>76300</v>
      </c>
      <c r="I26" s="50">
        <f t="shared" si="0"/>
        <v>82300</v>
      </c>
      <c r="J26" s="50">
        <f t="shared" si="0"/>
        <v>92300</v>
      </c>
      <c r="K26" s="50">
        <f t="shared" si="0"/>
        <v>69300</v>
      </c>
      <c r="L26" s="50">
        <f t="shared" si="0"/>
        <v>77300</v>
      </c>
      <c r="M26" s="50">
        <f t="shared" si="0"/>
        <v>86300</v>
      </c>
      <c r="N26" s="50">
        <f t="shared" si="0"/>
        <v>69877</v>
      </c>
      <c r="O26" s="50">
        <f t="shared" si="0"/>
        <v>64300</v>
      </c>
      <c r="P26" s="50">
        <f t="shared" si="0"/>
        <v>70300</v>
      </c>
      <c r="Q26" s="50">
        <f t="shared" si="0"/>
        <v>72300</v>
      </c>
      <c r="R26" s="50">
        <f t="shared" si="0"/>
        <v>70300</v>
      </c>
      <c r="S26" s="50">
        <f t="shared" ref="S26:W26" si="1">S23-S24-S25</f>
        <v>42300</v>
      </c>
      <c r="T26" s="50">
        <f t="shared" si="1"/>
        <v>38300</v>
      </c>
      <c r="U26" s="50">
        <f t="shared" si="1"/>
        <v>30300</v>
      </c>
      <c r="V26" s="50">
        <f t="shared" si="1"/>
        <v>23300</v>
      </c>
      <c r="W26" s="51">
        <f t="shared" si="1"/>
        <v>21300</v>
      </c>
      <c r="X26" s="2"/>
      <c r="Y26" s="2"/>
      <c r="Z26" s="2"/>
      <c r="AA26" s="2"/>
      <c r="AB26" s="2"/>
    </row>
    <row r="27" spans="1:29" ht="24.4" customHeight="1">
      <c r="A27" s="2"/>
      <c r="B27" s="52" t="s">
        <v>41</v>
      </c>
      <c r="C27" s="50">
        <f>C26</f>
        <v>-615000</v>
      </c>
      <c r="D27" s="50">
        <f>-PV($Q$18,D22,,D23)</f>
        <v>68504.672897196258</v>
      </c>
      <c r="E27" s="50">
        <f t="shared" ref="E27:W27" si="2">-PV($Q$18,E22,,E23)</f>
        <v>43497.248668005937</v>
      </c>
      <c r="F27" s="50">
        <f t="shared" si="2"/>
        <v>58610.187560763166</v>
      </c>
      <c r="G27" s="50">
        <f t="shared" si="2"/>
        <v>68507.990041867772</v>
      </c>
      <c r="H27" s="50">
        <f t="shared" si="2"/>
        <v>64026.158917633416</v>
      </c>
      <c r="I27" s="50">
        <f t="shared" si="2"/>
        <v>63835.585041621904</v>
      </c>
      <c r="J27" s="50">
        <f t="shared" si="2"/>
        <v>65886.922691389744</v>
      </c>
      <c r="K27" s="50">
        <f t="shared" si="2"/>
        <v>48190.353857985181</v>
      </c>
      <c r="L27" s="50">
        <f t="shared" si="2"/>
        <v>49389.183826640641</v>
      </c>
      <c r="M27" s="50">
        <f t="shared" si="2"/>
        <v>50733.259355044836</v>
      </c>
      <c r="N27" s="50">
        <f t="shared" si="2"/>
        <v>39611.812084407815</v>
      </c>
      <c r="O27" s="50">
        <f t="shared" si="2"/>
        <v>34544.130428929202</v>
      </c>
      <c r="P27" s="50">
        <f t="shared" si="2"/>
        <v>34774.020733059449</v>
      </c>
      <c r="Q27" s="50">
        <f t="shared" si="2"/>
        <v>33274.719279286473</v>
      </c>
      <c r="R27" s="50">
        <f t="shared" si="2"/>
        <v>30372.976446029741</v>
      </c>
      <c r="S27" s="50">
        <f t="shared" si="2"/>
        <v>18901.390557050163</v>
      </c>
      <c r="T27" s="50">
        <f t="shared" si="2"/>
        <v>16398.553426040908</v>
      </c>
      <c r="U27" s="50">
        <f t="shared" si="2"/>
        <v>12958.839534886005</v>
      </c>
      <c r="V27" s="50">
        <f t="shared" si="2"/>
        <v>10175.506654798894</v>
      </c>
      <c r="W27" s="53">
        <f t="shared" si="2"/>
        <v>8992.9812979226299</v>
      </c>
      <c r="X27" s="2"/>
      <c r="Y27" s="2"/>
      <c r="Z27" s="2"/>
      <c r="AA27" s="2"/>
      <c r="AB27" s="2"/>
    </row>
    <row r="28" spans="1:29" ht="24.4" customHeight="1">
      <c r="A28" s="2"/>
      <c r="B28" s="52" t="s">
        <v>42</v>
      </c>
      <c r="C28" s="50">
        <f>C26</f>
        <v>-615000</v>
      </c>
      <c r="D28" s="50">
        <f>C28+D26</f>
        <v>-555200</v>
      </c>
      <c r="E28" s="50">
        <f>D28+E26</f>
        <v>-518900</v>
      </c>
      <c r="F28" s="50">
        <f>E28+F26</f>
        <v>-460600</v>
      </c>
      <c r="G28" s="50">
        <f>F28+G26</f>
        <v>-384300</v>
      </c>
      <c r="H28" s="50">
        <f t="shared" ref="H28:R28" si="3">G28+H26</f>
        <v>-308000</v>
      </c>
      <c r="I28" s="50">
        <f t="shared" si="3"/>
        <v>-225700</v>
      </c>
      <c r="J28" s="50">
        <f t="shared" si="3"/>
        <v>-133400</v>
      </c>
      <c r="K28" s="50">
        <f t="shared" si="3"/>
        <v>-64100</v>
      </c>
      <c r="L28" s="50">
        <f t="shared" si="3"/>
        <v>13200</v>
      </c>
      <c r="M28" s="50">
        <f t="shared" si="3"/>
        <v>99500</v>
      </c>
      <c r="N28" s="50">
        <f t="shared" si="3"/>
        <v>169377</v>
      </c>
      <c r="O28" s="50">
        <f t="shared" si="3"/>
        <v>233677</v>
      </c>
      <c r="P28" s="50">
        <f t="shared" si="3"/>
        <v>303977</v>
      </c>
      <c r="Q28" s="50">
        <f t="shared" si="3"/>
        <v>376277</v>
      </c>
      <c r="R28" s="50">
        <f t="shared" si="3"/>
        <v>446577</v>
      </c>
      <c r="S28" s="50">
        <f t="shared" ref="S28:S29" si="4">R28+S26</f>
        <v>488877</v>
      </c>
      <c r="T28" s="50">
        <f t="shared" ref="T28:T29" si="5">S28+T26</f>
        <v>527177</v>
      </c>
      <c r="U28" s="50">
        <f t="shared" ref="U28:U29" si="6">T28+U26</f>
        <v>557477</v>
      </c>
      <c r="V28" s="50">
        <f t="shared" ref="V28:V29" si="7">U28+V26</f>
        <v>580777</v>
      </c>
      <c r="W28" s="51">
        <f t="shared" ref="W28:W29" si="8">V28+W26</f>
        <v>602077</v>
      </c>
      <c r="X28" s="2"/>
      <c r="Y28" s="2"/>
      <c r="Z28" s="2"/>
      <c r="AA28" s="2"/>
      <c r="AB28" s="2"/>
    </row>
    <row r="29" spans="1:29" ht="24" customHeight="1">
      <c r="A29" s="2"/>
      <c r="B29" s="54" t="s">
        <v>43</v>
      </c>
      <c r="C29" s="55">
        <f>C28</f>
        <v>-615000</v>
      </c>
      <c r="D29" s="55">
        <f>C29+D27</f>
        <v>-546495.32710280374</v>
      </c>
      <c r="E29" s="55">
        <f t="shared" ref="E29:R29" si="9">D29+E27</f>
        <v>-502998.07843479782</v>
      </c>
      <c r="F29" s="55">
        <f t="shared" si="9"/>
        <v>-444387.89087403467</v>
      </c>
      <c r="G29" s="55">
        <f t="shared" si="9"/>
        <v>-375879.9008321669</v>
      </c>
      <c r="H29" s="55">
        <f t="shared" si="9"/>
        <v>-311853.74191453349</v>
      </c>
      <c r="I29" s="55">
        <f t="shared" si="9"/>
        <v>-248018.15687291158</v>
      </c>
      <c r="J29" s="55">
        <f t="shared" si="9"/>
        <v>-182131.23418152184</v>
      </c>
      <c r="K29" s="55">
        <f t="shared" si="9"/>
        <v>-133940.88032353666</v>
      </c>
      <c r="L29" s="55">
        <f t="shared" si="9"/>
        <v>-84551.696496896024</v>
      </c>
      <c r="M29" s="55">
        <f t="shared" si="9"/>
        <v>-33818.437141851187</v>
      </c>
      <c r="N29" s="55">
        <f t="shared" si="9"/>
        <v>5793.3749425566275</v>
      </c>
      <c r="O29" s="55">
        <f t="shared" si="9"/>
        <v>40337.50537148583</v>
      </c>
      <c r="P29" s="55">
        <f t="shared" si="9"/>
        <v>75111.526104545279</v>
      </c>
      <c r="Q29" s="55">
        <f t="shared" si="9"/>
        <v>108386.24538383176</v>
      </c>
      <c r="R29" s="55">
        <f t="shared" si="9"/>
        <v>138759.22182986149</v>
      </c>
      <c r="S29" s="55">
        <f t="shared" si="4"/>
        <v>157660.61238691164</v>
      </c>
      <c r="T29" s="55">
        <f t="shared" si="5"/>
        <v>174059.16581295256</v>
      </c>
      <c r="U29" s="55">
        <f t="shared" si="6"/>
        <v>187018.00534783857</v>
      </c>
      <c r="V29" s="55">
        <f t="shared" si="7"/>
        <v>197193.51200263746</v>
      </c>
      <c r="W29" s="53">
        <f t="shared" si="8"/>
        <v>206186.49330056011</v>
      </c>
      <c r="X29" s="2"/>
      <c r="Y29" s="2"/>
      <c r="Z29" s="2"/>
      <c r="AA29" s="2"/>
      <c r="AB29" s="2"/>
    </row>
    <row r="30" spans="1:29">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9">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9">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0.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9" ht="15.6">
      <c r="A75" s="2"/>
      <c r="B75" s="2"/>
      <c r="C75" s="2"/>
      <c r="D75" s="2"/>
      <c r="E75" s="2"/>
      <c r="F75" s="2"/>
      <c r="G75" s="152"/>
      <c r="H75" s="152"/>
      <c r="I75" s="2"/>
      <c r="J75" s="2"/>
      <c r="K75" s="2"/>
      <c r="L75" s="2"/>
      <c r="M75" s="2"/>
      <c r="N75" s="2"/>
      <c r="O75" s="2"/>
      <c r="P75" s="152"/>
      <c r="Q75" s="152"/>
      <c r="R75" s="2"/>
      <c r="S75" s="2"/>
      <c r="T75" s="2"/>
      <c r="U75" s="2"/>
      <c r="V75" s="2"/>
      <c r="W75" s="2"/>
      <c r="X75" s="2"/>
      <c r="Y75" s="2"/>
      <c r="Z75" s="2"/>
      <c r="AA75" s="2"/>
      <c r="AB75" s="2"/>
    </row>
    <row r="76" spans="1:29">
      <c r="A76" s="2"/>
      <c r="B76" s="2"/>
      <c r="C76" s="2"/>
      <c r="D76" s="2"/>
      <c r="E76" s="2"/>
      <c r="F76" s="2"/>
      <c r="G76" s="56"/>
      <c r="H76" s="57"/>
      <c r="I76" s="2"/>
      <c r="J76" s="2"/>
      <c r="K76" s="2"/>
      <c r="L76" s="2"/>
      <c r="M76" s="2"/>
      <c r="N76" s="2"/>
      <c r="O76" s="2"/>
      <c r="P76" s="56"/>
      <c r="Q76" s="57"/>
      <c r="R76" s="2"/>
      <c r="S76" s="2"/>
      <c r="T76" s="2"/>
      <c r="U76" s="2"/>
      <c r="V76" s="2"/>
      <c r="W76" s="2"/>
      <c r="X76" s="2"/>
      <c r="Y76" s="2"/>
      <c r="Z76" s="2"/>
      <c r="AA76" s="2"/>
      <c r="AB76" s="2"/>
    </row>
    <row r="77" spans="1:29">
      <c r="A77" s="2"/>
      <c r="B77" s="2"/>
      <c r="C77" s="2"/>
      <c r="D77" s="2"/>
      <c r="E77" s="2"/>
      <c r="F77" s="2"/>
      <c r="G77" s="56"/>
      <c r="H77" s="57"/>
      <c r="I77" s="2"/>
      <c r="J77" s="2"/>
      <c r="K77" s="2"/>
      <c r="L77" s="2"/>
      <c r="M77" s="2"/>
      <c r="N77" s="2"/>
      <c r="O77" s="2"/>
      <c r="P77" s="56"/>
      <c r="Q77" s="57"/>
      <c r="R77" s="2"/>
      <c r="S77" s="2"/>
      <c r="T77" s="2"/>
      <c r="U77" s="2"/>
      <c r="V77" s="2"/>
      <c r="W77" s="2"/>
      <c r="X77" s="2"/>
      <c r="Y77" s="2"/>
      <c r="Z77" s="2"/>
      <c r="AA77" s="2"/>
      <c r="AB77" s="2"/>
    </row>
    <row r="78" spans="1:29">
      <c r="A78" s="2"/>
      <c r="B78" s="2"/>
      <c r="C78" s="2"/>
      <c r="D78" s="2"/>
      <c r="E78" s="2"/>
      <c r="F78" s="2"/>
      <c r="G78" s="56"/>
      <c r="H78" s="57"/>
      <c r="I78" s="2"/>
      <c r="J78" s="2"/>
      <c r="K78" s="2"/>
      <c r="L78" s="2"/>
      <c r="M78" s="2"/>
      <c r="N78" s="2"/>
      <c r="O78" s="2"/>
      <c r="P78" s="56"/>
      <c r="Q78" s="57"/>
      <c r="R78" s="2"/>
      <c r="S78" s="2"/>
      <c r="T78" s="2"/>
      <c r="U78" s="2"/>
      <c r="V78" s="2"/>
      <c r="W78" s="2"/>
      <c r="X78" s="2"/>
      <c r="Y78" s="2"/>
      <c r="Z78" s="2"/>
      <c r="AA78" s="2"/>
      <c r="AB78" s="2"/>
    </row>
    <row r="79" spans="1:2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9" ht="34.15" customHeight="1">
      <c r="A80" s="148" t="s">
        <v>44</v>
      </c>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43"/>
    </row>
    <row r="81" spans="1:28">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sheetData>
  <sheetProtection algorithmName="SHA-512" hashValue="Pg+DBN7TKOnalFzito9XxyD+Hk2OnOPrYWaAEw+3254l/Iuhnih/kDhYLsZWJYO5hQ94+rXuviCLwkfhJmZzvQ==" saltValue="61lQVAACRwG1aJk8bpWuvQ==" spinCount="100000" sheet="1" objects="1" scenarios="1" selectLockedCells="1"/>
  <mergeCells count="44">
    <mergeCell ref="D1:AB1"/>
    <mergeCell ref="A1:C1"/>
    <mergeCell ref="B9:C9"/>
    <mergeCell ref="E14:G14"/>
    <mergeCell ref="A2:AB2"/>
    <mergeCell ref="A3:AB3"/>
    <mergeCell ref="A11:AB11"/>
    <mergeCell ref="E13:H13"/>
    <mergeCell ref="J13:M13"/>
    <mergeCell ref="J14:L14"/>
    <mergeCell ref="O13:Q13"/>
    <mergeCell ref="B5:F5"/>
    <mergeCell ref="G5:O5"/>
    <mergeCell ref="G7:O7"/>
    <mergeCell ref="H9:I9"/>
    <mergeCell ref="K9:L9"/>
    <mergeCell ref="B7:C7"/>
    <mergeCell ref="A80:AB80"/>
    <mergeCell ref="O14:P14"/>
    <mergeCell ref="O15:P15"/>
    <mergeCell ref="O16:P16"/>
    <mergeCell ref="E15:G15"/>
    <mergeCell ref="E16:G16"/>
    <mergeCell ref="E17:G17"/>
    <mergeCell ref="J15:L15"/>
    <mergeCell ref="J16:L16"/>
    <mergeCell ref="J17:L17"/>
    <mergeCell ref="G75:H75"/>
    <mergeCell ref="P75:Q75"/>
    <mergeCell ref="E18:G18"/>
    <mergeCell ref="J18:L18"/>
    <mergeCell ref="A20:AB20"/>
    <mergeCell ref="O17:P17"/>
    <mergeCell ref="B13:C13"/>
    <mergeCell ref="O18:P18"/>
    <mergeCell ref="W14:X14"/>
    <mergeCell ref="W16:X16"/>
    <mergeCell ref="W13:Z13"/>
    <mergeCell ref="W15:X15"/>
    <mergeCell ref="S13:U13"/>
    <mergeCell ref="S14:T14"/>
    <mergeCell ref="S15:T15"/>
    <mergeCell ref="S16:T16"/>
    <mergeCell ref="S17:T1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5"/>
  <sheetViews>
    <sheetView zoomScale="70" zoomScaleNormal="70" workbookViewId="0">
      <selection activeCell="D9" sqref="D9"/>
    </sheetView>
  </sheetViews>
  <sheetFormatPr defaultColWidth="8.7109375" defaultRowHeight="14.45"/>
  <cols>
    <col min="1" max="1" width="34.7109375" style="58" customWidth="1"/>
    <col min="2" max="2" width="39.28515625" style="58" customWidth="1"/>
    <col min="3" max="4" width="12.28515625" style="58" customWidth="1"/>
    <col min="5" max="5" width="12" style="58" customWidth="1"/>
    <col min="6" max="7" width="12.28515625" style="58" customWidth="1"/>
    <col min="8" max="8" width="13.5703125" style="58" customWidth="1"/>
    <col min="9" max="9" width="11.5703125" style="58" customWidth="1"/>
    <col min="10" max="10" width="11.7109375" style="58" customWidth="1"/>
    <col min="11" max="11" width="12.28515625" style="58" customWidth="1"/>
    <col min="12" max="12" width="12.7109375" style="58" customWidth="1"/>
    <col min="13" max="19" width="11.7109375" style="58" customWidth="1"/>
    <col min="20" max="24" width="12.7109375" style="58" customWidth="1"/>
    <col min="25" max="25" width="13.7109375" style="58" customWidth="1"/>
    <col min="26" max="26" width="11.7109375" style="58" customWidth="1"/>
    <col min="27" max="16384" width="8.7109375" style="58"/>
  </cols>
  <sheetData>
    <row r="1" spans="1:27" ht="100.5" customHeight="1">
      <c r="A1" s="169"/>
      <c r="B1" s="169"/>
      <c r="C1" s="170" t="s">
        <v>0</v>
      </c>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1:27" ht="33" customHeight="1">
      <c r="A2" s="182" t="s">
        <v>45</v>
      </c>
      <c r="B2" s="183"/>
      <c r="C2" s="183"/>
      <c r="D2" s="183"/>
      <c r="E2" s="183"/>
      <c r="F2" s="183"/>
      <c r="G2" s="183"/>
      <c r="H2" s="183"/>
      <c r="I2" s="183"/>
      <c r="J2" s="183"/>
      <c r="K2" s="183"/>
      <c r="L2" s="183"/>
      <c r="M2" s="183"/>
      <c r="N2" s="183"/>
      <c r="O2" s="183"/>
      <c r="P2" s="183"/>
      <c r="Q2" s="183"/>
      <c r="R2" s="183"/>
      <c r="S2" s="183"/>
      <c r="T2" s="183"/>
      <c r="U2" s="183"/>
      <c r="V2" s="183"/>
      <c r="W2" s="183"/>
      <c r="X2" s="183"/>
      <c r="AA2" s="59"/>
    </row>
    <row r="3" spans="1:27" ht="25.15" customHeight="1">
      <c r="A3" s="173" t="s">
        <v>46</v>
      </c>
      <c r="B3" s="173"/>
      <c r="C3" s="173"/>
      <c r="D3" s="180" t="s">
        <v>47</v>
      </c>
      <c r="E3" s="181"/>
      <c r="F3" s="181"/>
      <c r="G3" s="181"/>
      <c r="H3" s="181"/>
      <c r="I3" s="181"/>
      <c r="J3" s="181"/>
      <c r="K3" s="181"/>
      <c r="L3" s="181"/>
      <c r="M3" s="181"/>
      <c r="N3" s="181"/>
      <c r="O3" s="181"/>
      <c r="P3" s="181"/>
      <c r="Q3" s="181"/>
      <c r="R3" s="181"/>
      <c r="S3" s="181"/>
      <c r="T3" s="181"/>
      <c r="U3" s="181"/>
      <c r="V3" s="181"/>
      <c r="W3" s="181"/>
      <c r="X3" s="181"/>
      <c r="AA3" s="60"/>
    </row>
    <row r="4" spans="1:27" ht="37.15" customHeight="1">
      <c r="A4" s="61" t="s">
        <v>48</v>
      </c>
      <c r="B4" s="61" t="s">
        <v>49</v>
      </c>
      <c r="C4" s="85" t="s">
        <v>50</v>
      </c>
      <c r="D4" s="61" t="s">
        <v>51</v>
      </c>
      <c r="E4" s="61" t="s">
        <v>52</v>
      </c>
      <c r="F4" s="61" t="s">
        <v>53</v>
      </c>
      <c r="G4" s="61" t="s">
        <v>54</v>
      </c>
      <c r="H4" s="61" t="s">
        <v>55</v>
      </c>
      <c r="I4" s="61" t="s">
        <v>56</v>
      </c>
      <c r="J4" s="61" t="s">
        <v>57</v>
      </c>
      <c r="K4" s="61" t="s">
        <v>58</v>
      </c>
      <c r="L4" s="61" t="s">
        <v>59</v>
      </c>
      <c r="M4" s="61" t="s">
        <v>60</v>
      </c>
      <c r="N4" s="61" t="s">
        <v>61</v>
      </c>
      <c r="O4" s="61" t="s">
        <v>62</v>
      </c>
      <c r="P4" s="61" t="s">
        <v>63</v>
      </c>
      <c r="Q4" s="61" t="s">
        <v>64</v>
      </c>
      <c r="R4" s="61" t="s">
        <v>65</v>
      </c>
      <c r="S4" s="61" t="s">
        <v>66</v>
      </c>
      <c r="T4" s="62" t="s">
        <v>67</v>
      </c>
      <c r="U4" s="62" t="s">
        <v>68</v>
      </c>
      <c r="V4" s="62" t="s">
        <v>69</v>
      </c>
      <c r="W4" s="62" t="s">
        <v>70</v>
      </c>
      <c r="X4" s="62" t="s">
        <v>71</v>
      </c>
    </row>
    <row r="5" spans="1:27" ht="14.65" customHeight="1">
      <c r="A5" s="174" t="s">
        <v>72</v>
      </c>
      <c r="B5" s="63"/>
      <c r="C5" s="86">
        <f>SUM(D5:S5)</f>
        <v>20000</v>
      </c>
      <c r="D5" s="64">
        <v>20000</v>
      </c>
      <c r="E5" s="64"/>
      <c r="F5" s="65"/>
      <c r="G5" s="65"/>
      <c r="H5" s="65"/>
      <c r="I5" s="65"/>
      <c r="J5" s="65"/>
      <c r="K5" s="65"/>
      <c r="L5" s="66"/>
      <c r="M5" s="64"/>
      <c r="N5" s="65"/>
      <c r="O5" s="65"/>
      <c r="P5" s="65"/>
      <c r="Q5" s="64"/>
      <c r="R5" s="65"/>
      <c r="S5" s="67"/>
      <c r="T5" s="68"/>
      <c r="U5" s="68"/>
      <c r="V5" s="68"/>
      <c r="W5" s="68"/>
      <c r="X5" s="68"/>
    </row>
    <row r="6" spans="1:27" ht="15.6">
      <c r="A6" s="175"/>
      <c r="B6" s="63"/>
      <c r="C6" s="86">
        <f t="shared" ref="C6:C13" si="0">SUM(D6:S6)</f>
        <v>5000</v>
      </c>
      <c r="D6" s="64">
        <v>5000</v>
      </c>
      <c r="E6" s="64"/>
      <c r="F6" s="65"/>
      <c r="G6" s="65"/>
      <c r="H6" s="65"/>
      <c r="I6" s="65"/>
      <c r="J6" s="65"/>
      <c r="K6" s="65"/>
      <c r="L6" s="66"/>
      <c r="M6" s="64"/>
      <c r="N6" s="65"/>
      <c r="O6" s="65"/>
      <c r="P6" s="65"/>
      <c r="Q6" s="64"/>
      <c r="R6" s="65"/>
      <c r="S6" s="67"/>
      <c r="T6" s="68"/>
      <c r="U6" s="68"/>
      <c r="V6" s="68"/>
      <c r="W6" s="68"/>
      <c r="X6" s="68"/>
    </row>
    <row r="7" spans="1:27" ht="15.6">
      <c r="A7" s="175"/>
      <c r="B7" s="63"/>
      <c r="C7" s="86">
        <f t="shared" si="0"/>
        <v>0</v>
      </c>
      <c r="D7" s="64"/>
      <c r="E7" s="64"/>
      <c r="F7" s="65"/>
      <c r="G7" s="65"/>
      <c r="H7" s="65"/>
      <c r="I7" s="65"/>
      <c r="J7" s="65"/>
      <c r="K7" s="65"/>
      <c r="L7" s="66"/>
      <c r="M7" s="64"/>
      <c r="N7" s="65"/>
      <c r="O7" s="65"/>
      <c r="P7" s="65"/>
      <c r="Q7" s="64"/>
      <c r="R7" s="65"/>
      <c r="S7" s="67"/>
      <c r="T7" s="68"/>
      <c r="U7" s="68"/>
      <c r="V7" s="68"/>
      <c r="W7" s="68"/>
      <c r="X7" s="68"/>
    </row>
    <row r="8" spans="1:27" ht="15.6">
      <c r="A8" s="175"/>
      <c r="B8" s="63"/>
      <c r="C8" s="86">
        <f t="shared" si="0"/>
        <v>0</v>
      </c>
      <c r="D8" s="64"/>
      <c r="E8" s="64"/>
      <c r="F8" s="65"/>
      <c r="G8" s="65"/>
      <c r="H8" s="65"/>
      <c r="I8" s="65"/>
      <c r="J8" s="65"/>
      <c r="K8" s="65"/>
      <c r="L8" s="66"/>
      <c r="M8" s="64"/>
      <c r="N8" s="65"/>
      <c r="O8" s="65"/>
      <c r="P8" s="65"/>
      <c r="Q8" s="64"/>
      <c r="R8" s="65"/>
      <c r="S8" s="67"/>
      <c r="T8" s="68"/>
      <c r="U8" s="68"/>
      <c r="V8" s="68"/>
      <c r="W8" s="68"/>
      <c r="X8" s="68"/>
    </row>
    <row r="9" spans="1:27" ht="15.6">
      <c r="A9" s="175"/>
      <c r="B9" s="63"/>
      <c r="C9" s="86">
        <f t="shared" si="0"/>
        <v>0</v>
      </c>
      <c r="D9" s="64"/>
      <c r="E9" s="64"/>
      <c r="F9" s="65"/>
      <c r="G9" s="65"/>
      <c r="H9" s="65"/>
      <c r="I9" s="65"/>
      <c r="J9" s="65"/>
      <c r="K9" s="65"/>
      <c r="L9" s="66"/>
      <c r="M9" s="64"/>
      <c r="N9" s="65"/>
      <c r="O9" s="65"/>
      <c r="P9" s="65"/>
      <c r="Q9" s="64"/>
      <c r="R9" s="65"/>
      <c r="S9" s="67"/>
      <c r="T9" s="68"/>
      <c r="U9" s="68"/>
      <c r="V9" s="68"/>
      <c r="W9" s="68"/>
      <c r="X9" s="68"/>
    </row>
    <row r="10" spans="1:27" ht="15.6">
      <c r="A10" s="175"/>
      <c r="B10" s="63"/>
      <c r="C10" s="86">
        <f t="shared" si="0"/>
        <v>0</v>
      </c>
      <c r="D10" s="64"/>
      <c r="E10" s="64"/>
      <c r="F10" s="65"/>
      <c r="G10" s="65"/>
      <c r="H10" s="65"/>
      <c r="I10" s="65"/>
      <c r="J10" s="65"/>
      <c r="K10" s="65"/>
      <c r="L10" s="66"/>
      <c r="M10" s="64"/>
      <c r="N10" s="65"/>
      <c r="O10" s="65"/>
      <c r="P10" s="65"/>
      <c r="Q10" s="64"/>
      <c r="R10" s="65"/>
      <c r="S10" s="67"/>
      <c r="T10" s="68"/>
      <c r="U10" s="68"/>
      <c r="V10" s="68"/>
      <c r="W10" s="68"/>
      <c r="X10" s="68"/>
    </row>
    <row r="11" spans="1:27" ht="15.6">
      <c r="A11" s="175"/>
      <c r="B11" s="63"/>
      <c r="C11" s="86">
        <f t="shared" si="0"/>
        <v>0</v>
      </c>
      <c r="D11" s="64"/>
      <c r="E11" s="64"/>
      <c r="F11" s="65"/>
      <c r="G11" s="65"/>
      <c r="H11" s="65"/>
      <c r="I11" s="65"/>
      <c r="J11" s="65"/>
      <c r="K11" s="65"/>
      <c r="L11" s="66"/>
      <c r="M11" s="64"/>
      <c r="N11" s="65"/>
      <c r="O11" s="65"/>
      <c r="P11" s="65"/>
      <c r="Q11" s="64"/>
      <c r="R11" s="65"/>
      <c r="S11" s="67"/>
      <c r="T11" s="68"/>
      <c r="U11" s="68"/>
      <c r="V11" s="68"/>
      <c r="W11" s="68"/>
      <c r="X11" s="68"/>
    </row>
    <row r="12" spans="1:27" ht="15.6">
      <c r="A12" s="175"/>
      <c r="B12" s="63"/>
      <c r="C12" s="86">
        <f t="shared" si="0"/>
        <v>0</v>
      </c>
      <c r="D12" s="64"/>
      <c r="E12" s="64"/>
      <c r="F12" s="65"/>
      <c r="G12" s="65"/>
      <c r="H12" s="65"/>
      <c r="I12" s="65"/>
      <c r="J12" s="65"/>
      <c r="K12" s="65"/>
      <c r="L12" s="66"/>
      <c r="M12" s="64"/>
      <c r="N12" s="65"/>
      <c r="O12" s="65"/>
      <c r="P12" s="65"/>
      <c r="Q12" s="64"/>
      <c r="R12" s="65"/>
      <c r="S12" s="67"/>
      <c r="T12" s="68"/>
      <c r="U12" s="68"/>
      <c r="V12" s="68"/>
      <c r="W12" s="68"/>
      <c r="X12" s="68"/>
    </row>
    <row r="13" spans="1:27" ht="15.6">
      <c r="A13" s="175"/>
      <c r="B13" s="63"/>
      <c r="C13" s="86">
        <f t="shared" si="0"/>
        <v>0</v>
      </c>
      <c r="D13" s="64"/>
      <c r="E13" s="64"/>
      <c r="F13" s="65"/>
      <c r="G13" s="65"/>
      <c r="H13" s="65"/>
      <c r="I13" s="65"/>
      <c r="J13" s="65"/>
      <c r="K13" s="65"/>
      <c r="L13" s="66"/>
      <c r="M13" s="64"/>
      <c r="N13" s="65"/>
      <c r="O13" s="65"/>
      <c r="P13" s="65"/>
      <c r="Q13" s="64"/>
      <c r="R13" s="65"/>
      <c r="S13" s="67"/>
      <c r="T13" s="68"/>
      <c r="U13" s="68"/>
      <c r="V13" s="68"/>
      <c r="W13" s="68"/>
      <c r="X13" s="68"/>
    </row>
    <row r="14" spans="1:27" ht="16.149999999999999" thickBot="1">
      <c r="A14" s="176"/>
      <c r="B14" s="69"/>
      <c r="C14" s="87">
        <f>SUM(D14:S14)</f>
        <v>0</v>
      </c>
      <c r="D14" s="70"/>
      <c r="E14" s="71"/>
      <c r="F14" s="70"/>
      <c r="G14" s="70"/>
      <c r="H14" s="70"/>
      <c r="I14" s="70"/>
      <c r="J14" s="70"/>
      <c r="K14" s="70"/>
      <c r="L14" s="72"/>
      <c r="M14" s="71"/>
      <c r="N14" s="70"/>
      <c r="O14" s="70"/>
      <c r="P14" s="70"/>
      <c r="Q14" s="71"/>
      <c r="R14" s="70"/>
      <c r="S14" s="73"/>
      <c r="T14" s="74"/>
      <c r="U14" s="74"/>
      <c r="V14" s="74"/>
      <c r="W14" s="74"/>
      <c r="X14" s="74"/>
    </row>
    <row r="15" spans="1:27" ht="16.149999999999999" thickTop="1">
      <c r="A15" s="177" t="s">
        <v>73</v>
      </c>
      <c r="B15" s="75"/>
      <c r="C15" s="88">
        <f>SUM(D15:S15)</f>
        <v>390000</v>
      </c>
      <c r="D15" s="64">
        <v>390000</v>
      </c>
      <c r="E15" s="64"/>
      <c r="F15" s="65"/>
      <c r="G15" s="65"/>
      <c r="H15" s="65"/>
      <c r="I15" s="76"/>
      <c r="J15" s="76"/>
      <c r="K15" s="76"/>
      <c r="L15" s="77"/>
      <c r="M15" s="64"/>
      <c r="N15" s="65"/>
      <c r="O15" s="65"/>
      <c r="P15" s="65"/>
      <c r="Q15" s="64"/>
      <c r="R15" s="65"/>
      <c r="S15" s="67"/>
      <c r="T15" s="78"/>
      <c r="U15" s="78"/>
      <c r="V15" s="78"/>
      <c r="W15" s="78"/>
      <c r="X15" s="78"/>
    </row>
    <row r="16" spans="1:27" ht="15.6">
      <c r="A16" s="178"/>
      <c r="B16" s="63"/>
      <c r="C16" s="88">
        <f t="shared" ref="C16:C24" si="1">SUM(D16:S16)</f>
        <v>0</v>
      </c>
      <c r="D16" s="64"/>
      <c r="E16" s="64"/>
      <c r="F16" s="65"/>
      <c r="G16" s="65"/>
      <c r="H16" s="65"/>
      <c r="I16" s="65"/>
      <c r="J16" s="65"/>
      <c r="K16" s="65"/>
      <c r="L16" s="66"/>
      <c r="M16" s="64"/>
      <c r="N16" s="65"/>
      <c r="O16" s="65"/>
      <c r="P16" s="65"/>
      <c r="Q16" s="64"/>
      <c r="R16" s="65"/>
      <c r="S16" s="67"/>
      <c r="T16" s="68"/>
      <c r="U16" s="68"/>
      <c r="V16" s="68"/>
      <c r="W16" s="68"/>
      <c r="X16" s="68"/>
    </row>
    <row r="17" spans="1:24" ht="15.6">
      <c r="A17" s="178"/>
      <c r="B17" s="63"/>
      <c r="C17" s="88">
        <f t="shared" si="1"/>
        <v>0</v>
      </c>
      <c r="D17" s="64"/>
      <c r="E17" s="64"/>
      <c r="F17" s="65"/>
      <c r="G17" s="65"/>
      <c r="H17" s="65"/>
      <c r="I17" s="65"/>
      <c r="J17" s="65"/>
      <c r="K17" s="65"/>
      <c r="L17" s="66"/>
      <c r="M17" s="64"/>
      <c r="N17" s="65"/>
      <c r="O17" s="65"/>
      <c r="P17" s="65"/>
      <c r="Q17" s="64"/>
      <c r="R17" s="65"/>
      <c r="S17" s="67"/>
      <c r="T17" s="68"/>
      <c r="U17" s="68"/>
      <c r="V17" s="68"/>
      <c r="W17" s="68"/>
      <c r="X17" s="68"/>
    </row>
    <row r="18" spans="1:24" ht="15.6">
      <c r="A18" s="178"/>
      <c r="B18" s="63"/>
      <c r="C18" s="88">
        <f t="shared" si="1"/>
        <v>0</v>
      </c>
      <c r="D18" s="64"/>
      <c r="E18" s="64"/>
      <c r="F18" s="65"/>
      <c r="G18" s="65"/>
      <c r="H18" s="65"/>
      <c r="I18" s="65"/>
      <c r="J18" s="65"/>
      <c r="K18" s="65"/>
      <c r="L18" s="66"/>
      <c r="M18" s="64"/>
      <c r="N18" s="65"/>
      <c r="O18" s="65"/>
      <c r="P18" s="65"/>
      <c r="Q18" s="64"/>
      <c r="R18" s="65"/>
      <c r="S18" s="67"/>
      <c r="T18" s="68"/>
      <c r="U18" s="68"/>
      <c r="V18" s="68"/>
      <c r="W18" s="68"/>
      <c r="X18" s="68"/>
    </row>
    <row r="19" spans="1:24" ht="15.6">
      <c r="A19" s="178"/>
      <c r="B19" s="63"/>
      <c r="C19" s="88">
        <f t="shared" si="1"/>
        <v>0</v>
      </c>
      <c r="D19" s="64"/>
      <c r="E19" s="64"/>
      <c r="F19" s="65"/>
      <c r="G19" s="65"/>
      <c r="H19" s="65"/>
      <c r="I19" s="65"/>
      <c r="J19" s="65"/>
      <c r="K19" s="65"/>
      <c r="L19" s="66"/>
      <c r="M19" s="64"/>
      <c r="N19" s="65"/>
      <c r="O19" s="65"/>
      <c r="P19" s="65"/>
      <c r="Q19" s="64"/>
      <c r="R19" s="65"/>
      <c r="S19" s="67"/>
      <c r="T19" s="68"/>
      <c r="U19" s="68"/>
      <c r="V19" s="68"/>
      <c r="W19" s="68"/>
      <c r="X19" s="68"/>
    </row>
    <row r="20" spans="1:24" ht="15.6">
      <c r="A20" s="178"/>
      <c r="B20" s="63"/>
      <c r="C20" s="88">
        <f t="shared" si="1"/>
        <v>0</v>
      </c>
      <c r="D20" s="64"/>
      <c r="E20" s="64"/>
      <c r="F20" s="65"/>
      <c r="G20" s="65"/>
      <c r="H20" s="65"/>
      <c r="I20" s="65"/>
      <c r="J20" s="65"/>
      <c r="K20" s="65"/>
      <c r="L20" s="66"/>
      <c r="M20" s="64"/>
      <c r="N20" s="65"/>
      <c r="O20" s="65"/>
      <c r="P20" s="65"/>
      <c r="Q20" s="64"/>
      <c r="R20" s="65"/>
      <c r="S20" s="67"/>
      <c r="T20" s="68"/>
      <c r="U20" s="68"/>
      <c r="V20" s="68"/>
      <c r="W20" s="68"/>
      <c r="X20" s="68"/>
    </row>
    <row r="21" spans="1:24" ht="15.6">
      <c r="A21" s="178"/>
      <c r="B21" s="63"/>
      <c r="C21" s="88">
        <f t="shared" si="1"/>
        <v>0</v>
      </c>
      <c r="D21" s="64"/>
      <c r="E21" s="64"/>
      <c r="F21" s="65"/>
      <c r="G21" s="65"/>
      <c r="H21" s="65"/>
      <c r="I21" s="65"/>
      <c r="J21" s="65"/>
      <c r="K21" s="65"/>
      <c r="L21" s="66"/>
      <c r="M21" s="64"/>
      <c r="N21" s="65"/>
      <c r="O21" s="65"/>
      <c r="P21" s="65"/>
      <c r="Q21" s="64"/>
      <c r="R21" s="65"/>
      <c r="S21" s="67"/>
      <c r="T21" s="68"/>
      <c r="U21" s="68"/>
      <c r="V21" s="68"/>
      <c r="W21" s="68"/>
      <c r="X21" s="68"/>
    </row>
    <row r="22" spans="1:24" ht="15.6">
      <c r="A22" s="178"/>
      <c r="B22" s="63"/>
      <c r="C22" s="88">
        <f t="shared" si="1"/>
        <v>0</v>
      </c>
      <c r="D22" s="64"/>
      <c r="E22" s="64"/>
      <c r="F22" s="65"/>
      <c r="G22" s="65"/>
      <c r="H22" s="65"/>
      <c r="I22" s="65"/>
      <c r="J22" s="65"/>
      <c r="K22" s="65"/>
      <c r="L22" s="66"/>
      <c r="M22" s="64"/>
      <c r="N22" s="65"/>
      <c r="O22" s="65"/>
      <c r="P22" s="65"/>
      <c r="Q22" s="64"/>
      <c r="R22" s="65"/>
      <c r="S22" s="67"/>
      <c r="T22" s="68"/>
      <c r="U22" s="68"/>
      <c r="V22" s="68"/>
      <c r="W22" s="68"/>
      <c r="X22" s="68"/>
    </row>
    <row r="23" spans="1:24" ht="15.6">
      <c r="A23" s="178"/>
      <c r="B23" s="63"/>
      <c r="C23" s="88">
        <f t="shared" si="1"/>
        <v>0</v>
      </c>
      <c r="D23" s="64"/>
      <c r="E23" s="64"/>
      <c r="F23" s="65"/>
      <c r="G23" s="65"/>
      <c r="H23" s="65"/>
      <c r="I23" s="65"/>
      <c r="J23" s="65"/>
      <c r="K23" s="65"/>
      <c r="L23" s="66"/>
      <c r="M23" s="64"/>
      <c r="N23" s="65"/>
      <c r="O23" s="65"/>
      <c r="P23" s="65"/>
      <c r="Q23" s="64"/>
      <c r="R23" s="65"/>
      <c r="S23" s="67"/>
      <c r="T23" s="68"/>
      <c r="U23" s="68"/>
      <c r="V23" s="68"/>
      <c r="W23" s="68"/>
      <c r="X23" s="68"/>
    </row>
    <row r="24" spans="1:24" ht="16.149999999999999" thickBot="1">
      <c r="A24" s="179"/>
      <c r="B24" s="69"/>
      <c r="C24" s="87">
        <f t="shared" si="1"/>
        <v>0</v>
      </c>
      <c r="D24" s="70"/>
      <c r="E24" s="71"/>
      <c r="F24" s="70"/>
      <c r="G24" s="70"/>
      <c r="H24" s="70"/>
      <c r="I24" s="70"/>
      <c r="J24" s="70"/>
      <c r="K24" s="70"/>
      <c r="L24" s="72"/>
      <c r="M24" s="71"/>
      <c r="N24" s="70"/>
      <c r="O24" s="70"/>
      <c r="P24" s="70"/>
      <c r="Q24" s="71"/>
      <c r="R24" s="70"/>
      <c r="S24" s="73"/>
      <c r="T24" s="74"/>
      <c r="U24" s="74"/>
      <c r="V24" s="74"/>
      <c r="W24" s="74"/>
      <c r="X24" s="74"/>
    </row>
    <row r="25" spans="1:24" ht="16.149999999999999" thickTop="1">
      <c r="A25" s="177" t="s">
        <v>26</v>
      </c>
      <c r="B25" s="75"/>
      <c r="C25" s="88">
        <f>SUM(D25:S25)</f>
        <v>200000</v>
      </c>
      <c r="D25" s="64">
        <v>200000</v>
      </c>
      <c r="E25" s="64"/>
      <c r="F25" s="65"/>
      <c r="G25" s="65"/>
      <c r="H25" s="65"/>
      <c r="I25" s="76"/>
      <c r="J25" s="76"/>
      <c r="K25" s="76"/>
      <c r="L25" s="77"/>
      <c r="M25" s="64"/>
      <c r="N25" s="65"/>
      <c r="O25" s="65"/>
      <c r="P25" s="65"/>
      <c r="Q25" s="64"/>
      <c r="R25" s="65"/>
      <c r="S25" s="67"/>
      <c r="T25" s="78"/>
      <c r="U25" s="78"/>
      <c r="V25" s="78"/>
      <c r="W25" s="78"/>
      <c r="X25" s="78"/>
    </row>
    <row r="26" spans="1:24" ht="15.6">
      <c r="A26" s="178"/>
      <c r="B26" s="63"/>
      <c r="C26" s="88">
        <f t="shared" ref="C26:C44" si="2">SUM(D26:S26)</f>
        <v>0</v>
      </c>
      <c r="D26" s="64"/>
      <c r="E26" s="64"/>
      <c r="F26" s="65"/>
      <c r="G26" s="65"/>
      <c r="H26" s="65"/>
      <c r="I26" s="65"/>
      <c r="J26" s="65"/>
      <c r="K26" s="65"/>
      <c r="L26" s="66"/>
      <c r="M26" s="64"/>
      <c r="N26" s="65"/>
      <c r="O26" s="65"/>
      <c r="P26" s="65"/>
      <c r="Q26" s="64"/>
      <c r="R26" s="65"/>
      <c r="S26" s="67"/>
      <c r="T26" s="68"/>
      <c r="U26" s="68"/>
      <c r="V26" s="68"/>
      <c r="W26" s="68"/>
      <c r="X26" s="68"/>
    </row>
    <row r="27" spans="1:24" ht="15.6">
      <c r="A27" s="178"/>
      <c r="B27" s="63"/>
      <c r="C27" s="88">
        <f t="shared" si="2"/>
        <v>0</v>
      </c>
      <c r="D27" s="64"/>
      <c r="E27" s="64"/>
      <c r="F27" s="65"/>
      <c r="G27" s="65"/>
      <c r="H27" s="65"/>
      <c r="I27" s="65"/>
      <c r="J27" s="65"/>
      <c r="K27" s="65"/>
      <c r="L27" s="66"/>
      <c r="M27" s="64"/>
      <c r="N27" s="65"/>
      <c r="O27" s="65"/>
      <c r="P27" s="65"/>
      <c r="Q27" s="64"/>
      <c r="R27" s="65"/>
      <c r="S27" s="67"/>
      <c r="T27" s="68"/>
      <c r="U27" s="68"/>
      <c r="V27" s="68"/>
      <c r="W27" s="68"/>
      <c r="X27" s="68"/>
    </row>
    <row r="28" spans="1:24" ht="15.6">
      <c r="A28" s="178"/>
      <c r="B28" s="63"/>
      <c r="C28" s="88">
        <f t="shared" si="2"/>
        <v>0</v>
      </c>
      <c r="D28" s="64"/>
      <c r="E28" s="64"/>
      <c r="F28" s="65"/>
      <c r="G28" s="65"/>
      <c r="H28" s="65"/>
      <c r="I28" s="65"/>
      <c r="J28" s="65"/>
      <c r="K28" s="65"/>
      <c r="L28" s="66"/>
      <c r="M28" s="64"/>
      <c r="N28" s="65"/>
      <c r="O28" s="65"/>
      <c r="P28" s="65"/>
      <c r="Q28" s="64"/>
      <c r="R28" s="65"/>
      <c r="S28" s="67"/>
      <c r="T28" s="68"/>
      <c r="U28" s="68"/>
      <c r="V28" s="68"/>
      <c r="W28" s="68"/>
      <c r="X28" s="68"/>
    </row>
    <row r="29" spans="1:24" ht="15.6">
      <c r="A29" s="178"/>
      <c r="B29" s="63"/>
      <c r="C29" s="88">
        <f t="shared" si="2"/>
        <v>0</v>
      </c>
      <c r="D29" s="64"/>
      <c r="E29" s="64"/>
      <c r="F29" s="65"/>
      <c r="G29" s="65"/>
      <c r="H29" s="65"/>
      <c r="I29" s="65"/>
      <c r="J29" s="65"/>
      <c r="K29" s="65"/>
      <c r="L29" s="66"/>
      <c r="M29" s="64"/>
      <c r="N29" s="65"/>
      <c r="O29" s="65"/>
      <c r="P29" s="65"/>
      <c r="Q29" s="64"/>
      <c r="R29" s="65"/>
      <c r="S29" s="67"/>
      <c r="T29" s="68"/>
      <c r="U29" s="68"/>
      <c r="V29" s="68"/>
      <c r="W29" s="68"/>
      <c r="X29" s="68"/>
    </row>
    <row r="30" spans="1:24" ht="15.6">
      <c r="A30" s="178"/>
      <c r="B30" s="63"/>
      <c r="C30" s="88">
        <f t="shared" si="2"/>
        <v>0</v>
      </c>
      <c r="D30" s="64"/>
      <c r="E30" s="64"/>
      <c r="F30" s="65"/>
      <c r="G30" s="65"/>
      <c r="H30" s="65"/>
      <c r="I30" s="65"/>
      <c r="J30" s="65"/>
      <c r="K30" s="65"/>
      <c r="L30" s="66"/>
      <c r="M30" s="64"/>
      <c r="N30" s="65"/>
      <c r="O30" s="65"/>
      <c r="P30" s="65"/>
      <c r="Q30" s="64"/>
      <c r="R30" s="65"/>
      <c r="S30" s="67"/>
      <c r="T30" s="68"/>
      <c r="U30" s="68"/>
      <c r="V30" s="68"/>
      <c r="W30" s="68"/>
      <c r="X30" s="68"/>
    </row>
    <row r="31" spans="1:24" ht="15.6">
      <c r="A31" s="178"/>
      <c r="B31" s="63"/>
      <c r="C31" s="88">
        <f t="shared" si="2"/>
        <v>0</v>
      </c>
      <c r="D31" s="64"/>
      <c r="E31" s="64"/>
      <c r="F31" s="65"/>
      <c r="G31" s="65"/>
      <c r="H31" s="65"/>
      <c r="I31" s="65"/>
      <c r="J31" s="65"/>
      <c r="K31" s="65"/>
      <c r="L31" s="66"/>
      <c r="M31" s="64"/>
      <c r="N31" s="65"/>
      <c r="O31" s="65"/>
      <c r="P31" s="65"/>
      <c r="Q31" s="64"/>
      <c r="R31" s="65"/>
      <c r="S31" s="67"/>
      <c r="T31" s="68"/>
      <c r="U31" s="68"/>
      <c r="V31" s="68"/>
      <c r="W31" s="68"/>
      <c r="X31" s="68"/>
    </row>
    <row r="32" spans="1:24" ht="15.6">
      <c r="A32" s="178"/>
      <c r="B32" s="63"/>
      <c r="C32" s="88">
        <f t="shared" si="2"/>
        <v>0</v>
      </c>
      <c r="D32" s="64"/>
      <c r="E32" s="64"/>
      <c r="F32" s="65"/>
      <c r="G32" s="65"/>
      <c r="H32" s="65"/>
      <c r="I32" s="65"/>
      <c r="J32" s="65"/>
      <c r="K32" s="65"/>
      <c r="L32" s="66"/>
      <c r="M32" s="64"/>
      <c r="N32" s="65"/>
      <c r="O32" s="65"/>
      <c r="P32" s="65"/>
      <c r="Q32" s="64"/>
      <c r="R32" s="65"/>
      <c r="S32" s="67"/>
      <c r="T32" s="68"/>
      <c r="U32" s="68"/>
      <c r="V32" s="68"/>
      <c r="W32" s="68"/>
      <c r="X32" s="68"/>
    </row>
    <row r="33" spans="1:24" ht="15.6">
      <c r="A33" s="178"/>
      <c r="B33" s="63"/>
      <c r="C33" s="88">
        <f t="shared" si="2"/>
        <v>0</v>
      </c>
      <c r="D33" s="64"/>
      <c r="E33" s="64"/>
      <c r="F33" s="65"/>
      <c r="G33" s="65"/>
      <c r="H33" s="65"/>
      <c r="I33" s="65"/>
      <c r="J33" s="65"/>
      <c r="K33" s="65"/>
      <c r="L33" s="66"/>
      <c r="M33" s="64"/>
      <c r="N33" s="65"/>
      <c r="O33" s="65"/>
      <c r="P33" s="65"/>
      <c r="Q33" s="64"/>
      <c r="R33" s="65"/>
      <c r="S33" s="67"/>
      <c r="T33" s="68"/>
      <c r="U33" s="68"/>
      <c r="V33" s="68"/>
      <c r="W33" s="68"/>
      <c r="X33" s="68"/>
    </row>
    <row r="34" spans="1:24" ht="16.149999999999999" thickBot="1">
      <c r="A34" s="179"/>
      <c r="B34" s="69"/>
      <c r="C34" s="87">
        <f t="shared" si="2"/>
        <v>0</v>
      </c>
      <c r="D34" s="70"/>
      <c r="E34" s="71"/>
      <c r="F34" s="70"/>
      <c r="G34" s="70"/>
      <c r="H34" s="70"/>
      <c r="I34" s="70"/>
      <c r="J34" s="70"/>
      <c r="K34" s="70"/>
      <c r="L34" s="72"/>
      <c r="M34" s="71"/>
      <c r="N34" s="70"/>
      <c r="O34" s="70"/>
      <c r="P34" s="70"/>
      <c r="Q34" s="71"/>
      <c r="R34" s="70"/>
      <c r="S34" s="73"/>
      <c r="T34" s="74"/>
      <c r="U34" s="74"/>
      <c r="V34" s="74"/>
      <c r="W34" s="74"/>
      <c r="X34" s="74"/>
    </row>
    <row r="35" spans="1:24" ht="16.149999999999999" thickTop="1">
      <c r="A35" s="171" t="s">
        <v>74</v>
      </c>
      <c r="B35" s="75"/>
      <c r="C35" s="88">
        <f t="shared" si="2"/>
        <v>0</v>
      </c>
      <c r="D35" s="79"/>
      <c r="E35" s="64"/>
      <c r="F35" s="65"/>
      <c r="G35" s="65"/>
      <c r="H35" s="65"/>
      <c r="I35" s="76"/>
      <c r="J35" s="76"/>
      <c r="K35" s="76"/>
      <c r="L35" s="77"/>
      <c r="M35" s="64"/>
      <c r="N35" s="65"/>
      <c r="O35" s="65"/>
      <c r="P35" s="65"/>
      <c r="Q35" s="64"/>
      <c r="R35" s="65"/>
      <c r="S35" s="67"/>
      <c r="T35" s="78"/>
      <c r="U35" s="78"/>
      <c r="V35" s="78"/>
      <c r="W35" s="78"/>
      <c r="X35" s="78"/>
    </row>
    <row r="36" spans="1:24" ht="15.6">
      <c r="A36" s="172"/>
      <c r="B36" s="63"/>
      <c r="C36" s="88">
        <f t="shared" si="2"/>
        <v>0</v>
      </c>
      <c r="D36" s="64"/>
      <c r="E36" s="64"/>
      <c r="F36" s="65"/>
      <c r="G36" s="65"/>
      <c r="H36" s="65"/>
      <c r="I36" s="65"/>
      <c r="J36" s="65"/>
      <c r="K36" s="65"/>
      <c r="L36" s="66"/>
      <c r="M36" s="64"/>
      <c r="N36" s="65"/>
      <c r="O36" s="65"/>
      <c r="P36" s="65"/>
      <c r="Q36" s="64"/>
      <c r="R36" s="65"/>
      <c r="S36" s="67"/>
      <c r="T36" s="68"/>
      <c r="U36" s="68"/>
      <c r="V36" s="68"/>
      <c r="W36" s="68"/>
      <c r="X36" s="68"/>
    </row>
    <row r="37" spans="1:24" ht="15.6">
      <c r="A37" s="172"/>
      <c r="B37" s="63"/>
      <c r="C37" s="88">
        <f t="shared" si="2"/>
        <v>0</v>
      </c>
      <c r="D37" s="64"/>
      <c r="E37" s="64"/>
      <c r="F37" s="65"/>
      <c r="G37" s="65"/>
      <c r="H37" s="65"/>
      <c r="I37" s="65"/>
      <c r="J37" s="65"/>
      <c r="K37" s="65"/>
      <c r="L37" s="66"/>
      <c r="M37" s="64"/>
      <c r="N37" s="65"/>
      <c r="O37" s="65"/>
      <c r="P37" s="65"/>
      <c r="Q37" s="64"/>
      <c r="R37" s="65"/>
      <c r="S37" s="67"/>
      <c r="T37" s="68"/>
      <c r="U37" s="68"/>
      <c r="V37" s="68"/>
      <c r="W37" s="68"/>
      <c r="X37" s="68"/>
    </row>
    <row r="38" spans="1:24" ht="15.6">
      <c r="A38" s="172"/>
      <c r="B38" s="63"/>
      <c r="C38" s="88">
        <f t="shared" si="2"/>
        <v>0</v>
      </c>
      <c r="D38" s="64"/>
      <c r="E38" s="64"/>
      <c r="F38" s="65"/>
      <c r="G38" s="65"/>
      <c r="H38" s="65"/>
      <c r="I38" s="65"/>
      <c r="J38" s="65"/>
      <c r="K38" s="65"/>
      <c r="L38" s="66"/>
      <c r="M38" s="64"/>
      <c r="N38" s="65"/>
      <c r="O38" s="65"/>
      <c r="P38" s="65"/>
      <c r="Q38" s="64"/>
      <c r="R38" s="65"/>
      <c r="S38" s="67"/>
      <c r="T38" s="68"/>
      <c r="U38" s="68"/>
      <c r="V38" s="68"/>
      <c r="W38" s="68"/>
      <c r="X38" s="68"/>
    </row>
    <row r="39" spans="1:24" ht="15.6">
      <c r="A39" s="172"/>
      <c r="B39" s="63"/>
      <c r="C39" s="88">
        <f t="shared" si="2"/>
        <v>0</v>
      </c>
      <c r="D39" s="64"/>
      <c r="E39" s="64"/>
      <c r="F39" s="65"/>
      <c r="G39" s="65"/>
      <c r="H39" s="65"/>
      <c r="I39" s="65"/>
      <c r="J39" s="65"/>
      <c r="K39" s="65"/>
      <c r="L39" s="66"/>
      <c r="M39" s="64"/>
      <c r="N39" s="65"/>
      <c r="O39" s="65"/>
      <c r="P39" s="65"/>
      <c r="Q39" s="64"/>
      <c r="R39" s="65"/>
      <c r="S39" s="67"/>
      <c r="T39" s="68"/>
      <c r="U39" s="68"/>
      <c r="V39" s="68"/>
      <c r="W39" s="68"/>
      <c r="X39" s="68"/>
    </row>
    <row r="40" spans="1:24" ht="15.6">
      <c r="A40" s="172"/>
      <c r="B40" s="63"/>
      <c r="C40" s="88">
        <f t="shared" si="2"/>
        <v>0</v>
      </c>
      <c r="D40" s="64"/>
      <c r="E40" s="64"/>
      <c r="F40" s="65"/>
      <c r="G40" s="65"/>
      <c r="H40" s="65"/>
      <c r="I40" s="65"/>
      <c r="J40" s="65"/>
      <c r="K40" s="65"/>
      <c r="L40" s="66"/>
      <c r="M40" s="64"/>
      <c r="N40" s="65"/>
      <c r="O40" s="65"/>
      <c r="P40" s="65"/>
      <c r="Q40" s="64"/>
      <c r="R40" s="65"/>
      <c r="S40" s="67"/>
      <c r="T40" s="68"/>
      <c r="U40" s="68"/>
      <c r="V40" s="68"/>
      <c r="W40" s="68"/>
      <c r="X40" s="68"/>
    </row>
    <row r="41" spans="1:24" ht="15.6">
      <c r="A41" s="172"/>
      <c r="B41" s="63"/>
      <c r="C41" s="88">
        <f t="shared" si="2"/>
        <v>0</v>
      </c>
      <c r="D41" s="64"/>
      <c r="E41" s="64"/>
      <c r="F41" s="65"/>
      <c r="G41" s="65"/>
      <c r="H41" s="65"/>
      <c r="I41" s="65"/>
      <c r="J41" s="65"/>
      <c r="K41" s="65"/>
      <c r="L41" s="66"/>
      <c r="M41" s="64"/>
      <c r="N41" s="65"/>
      <c r="O41" s="65"/>
      <c r="P41" s="65"/>
      <c r="Q41" s="64"/>
      <c r="R41" s="65"/>
      <c r="S41" s="67"/>
      <c r="T41" s="68"/>
      <c r="U41" s="68"/>
      <c r="V41" s="68"/>
      <c r="W41" s="68"/>
      <c r="X41" s="68"/>
    </row>
    <row r="42" spans="1:24" ht="15.6">
      <c r="A42" s="172"/>
      <c r="B42" s="63"/>
      <c r="C42" s="88">
        <f t="shared" si="2"/>
        <v>0</v>
      </c>
      <c r="D42" s="64"/>
      <c r="E42" s="64"/>
      <c r="F42" s="65"/>
      <c r="G42" s="65"/>
      <c r="H42" s="65"/>
      <c r="I42" s="65"/>
      <c r="J42" s="65"/>
      <c r="K42" s="65"/>
      <c r="L42" s="66"/>
      <c r="M42" s="64"/>
      <c r="N42" s="65"/>
      <c r="O42" s="65"/>
      <c r="P42" s="65"/>
      <c r="Q42" s="64"/>
      <c r="R42" s="65"/>
      <c r="S42" s="67"/>
      <c r="T42" s="68"/>
      <c r="U42" s="68"/>
      <c r="V42" s="68"/>
      <c r="W42" s="68"/>
      <c r="X42" s="68"/>
    </row>
    <row r="43" spans="1:24" ht="15.6">
      <c r="A43" s="172"/>
      <c r="B43" s="63"/>
      <c r="C43" s="88">
        <f t="shared" si="2"/>
        <v>0</v>
      </c>
      <c r="D43" s="64"/>
      <c r="E43" s="64"/>
      <c r="F43" s="65"/>
      <c r="G43" s="65"/>
      <c r="H43" s="65"/>
      <c r="I43" s="65"/>
      <c r="J43" s="65"/>
      <c r="K43" s="65"/>
      <c r="L43" s="66"/>
      <c r="M43" s="64"/>
      <c r="N43" s="65"/>
      <c r="O43" s="65"/>
      <c r="P43" s="65"/>
      <c r="Q43" s="64"/>
      <c r="R43" s="65"/>
      <c r="S43" s="67"/>
      <c r="T43" s="68"/>
      <c r="U43" s="68"/>
      <c r="V43" s="68"/>
      <c r="W43" s="68"/>
      <c r="X43" s="68"/>
    </row>
    <row r="44" spans="1:24" ht="15.6">
      <c r="A44" s="172"/>
      <c r="B44" s="80"/>
      <c r="C44" s="89">
        <f t="shared" si="2"/>
        <v>0</v>
      </c>
      <c r="D44" s="81"/>
      <c r="E44" s="81"/>
      <c r="F44" s="82"/>
      <c r="G44" s="82"/>
      <c r="H44" s="82"/>
      <c r="I44" s="82"/>
      <c r="J44" s="82"/>
      <c r="K44" s="82"/>
      <c r="L44" s="83"/>
      <c r="M44" s="81"/>
      <c r="N44" s="82"/>
      <c r="O44" s="82"/>
      <c r="P44" s="82"/>
      <c r="Q44" s="81"/>
      <c r="R44" s="82"/>
      <c r="S44" s="84"/>
      <c r="T44" s="68"/>
      <c r="U44" s="68"/>
      <c r="V44" s="68"/>
      <c r="W44" s="68"/>
      <c r="X44" s="68"/>
    </row>
    <row r="45" spans="1:24" customFormat="1" ht="20.45">
      <c r="A45" s="167" t="s">
        <v>75</v>
      </c>
      <c r="B45" s="168"/>
      <c r="C45" s="90">
        <f>SUM(C5:C44)</f>
        <v>615000</v>
      </c>
      <c r="D45" s="91">
        <f>SUM(D5:D44)</f>
        <v>615000</v>
      </c>
      <c r="E45" s="91">
        <f>SUM(E5:E44)</f>
        <v>0</v>
      </c>
      <c r="F45" s="91">
        <f t="shared" ref="F45:L45" si="3">SUM(F5:F44)</f>
        <v>0</v>
      </c>
      <c r="G45" s="91">
        <f t="shared" si="3"/>
        <v>0</v>
      </c>
      <c r="H45" s="91">
        <f t="shared" si="3"/>
        <v>0</v>
      </c>
      <c r="I45" s="91">
        <f>SUM(I5:I44)</f>
        <v>0</v>
      </c>
      <c r="J45" s="91">
        <f t="shared" si="3"/>
        <v>0</v>
      </c>
      <c r="K45" s="91">
        <f t="shared" si="3"/>
        <v>0</v>
      </c>
      <c r="L45" s="91">
        <f t="shared" si="3"/>
        <v>0</v>
      </c>
      <c r="M45" s="91">
        <f>SUM(M5:M44)</f>
        <v>0</v>
      </c>
      <c r="N45" s="91">
        <f t="shared" ref="N45:P45" si="4">SUM(N5:N44)</f>
        <v>0</v>
      </c>
      <c r="O45" s="91">
        <f t="shared" si="4"/>
        <v>0</v>
      </c>
      <c r="P45" s="91">
        <f t="shared" si="4"/>
        <v>0</v>
      </c>
      <c r="Q45" s="91">
        <f>SUM(Q5:Q44)</f>
        <v>0</v>
      </c>
      <c r="R45" s="91">
        <f t="shared" ref="R45:X45" si="5">SUM(R5:R44)</f>
        <v>0</v>
      </c>
      <c r="S45" s="91">
        <f t="shared" si="5"/>
        <v>0</v>
      </c>
      <c r="T45" s="91">
        <f t="shared" si="5"/>
        <v>0</v>
      </c>
      <c r="U45" s="91">
        <f t="shared" si="5"/>
        <v>0</v>
      </c>
      <c r="V45" s="91">
        <f t="shared" si="5"/>
        <v>0</v>
      </c>
      <c r="W45" s="91">
        <f t="shared" si="5"/>
        <v>0</v>
      </c>
      <c r="X45" s="91">
        <f t="shared" si="5"/>
        <v>0</v>
      </c>
    </row>
  </sheetData>
  <sheetProtection algorithmName="SHA-512" hashValue="zUHyjWL1yEETr4LtKQn/4rw015gJTTvpzvWRHAQZXPu+yeim2KqjAhzcN3yLak8qV9r4UWDL2AiW3hy8ZTec7g==" saltValue="R3I+pd7F0WmXVBgE0Pqwow==" spinCount="100000" sheet="1" objects="1" scenarios="1" selectLockedCells="1"/>
  <mergeCells count="10">
    <mergeCell ref="A45:B45"/>
    <mergeCell ref="A1:B1"/>
    <mergeCell ref="C1:AA1"/>
    <mergeCell ref="A35:A44"/>
    <mergeCell ref="A3:C3"/>
    <mergeCell ref="A5:A14"/>
    <mergeCell ref="A15:A24"/>
    <mergeCell ref="A25:A34"/>
    <mergeCell ref="D3:X3"/>
    <mergeCell ref="A2:X2"/>
  </mergeCells>
  <dataValidations xWindow="283" yWindow="260" count="5">
    <dataValidation allowBlank="1" showInputMessage="1" showErrorMessage="1" promptTitle="Capital Expenditures (CAPEX)" prompt="Capital expenditures are the costs that occur when purchasing, improving or maintaining physical assets of an investment project. Examples include costs of planning processes, installation or equiqment, among others. " sqref="A2" xr:uid="{108580F0-A0FB-4C42-A712-5F7C59337897}"/>
    <dataValidation allowBlank="1" showInputMessage="1" showErrorMessage="1" promptTitle="Cost category" prompt="Expenditures should be organised in the spreadsheet under the corresponding cost category. Further categories can be added by the beneficiary under &quot;Other(s)&quot;, if necessary. " sqref="A4" xr:uid="{E3FD14CD-038B-4954-B358-679D21BAAE23}"/>
    <dataValidation allowBlank="1" showInputMessage="1" showErrorMessage="1" promptTitle="Expenditures" prompt="Examples: purchase or upgrade of a land or a property, purchase of computer equipment, softwares, machinery, office equipment, furniture and installations;  purchase of intangible assets such as a licenses or patents; etc. " sqref="B4" xr:uid="{8E9A0B09-3D1A-4102-9AE1-6CA5BB0F12BE}"/>
    <dataValidation allowBlank="1" showInputMessage="1" showErrorMessage="1" promptTitle="Project Quarter" prompt="The expenditures should be listed according to the project quarter they are planned to occur. Columns K and P display automatically the sum of each expenditure for the first and second years of the project, respectively. " sqref="D3" xr:uid="{BE42A2C8-758F-436B-B47F-8C60BF717DC6}"/>
    <dataValidation allowBlank="1" showInputMessage="1" showErrorMessage="1" promptTitle="Amount (EUR)" prompt="The total sum of each expenditure for the duration of the project is automatically calculated in Euro, according to the expenditures provided by quarter. " sqref="C4:D4" xr:uid="{BB57F715-3944-4A8D-9002-78765236AA93}"/>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16C3-C11F-4D0D-BE20-8B83A5AE950F}">
  <dimension ref="A1:W45"/>
  <sheetViews>
    <sheetView zoomScale="70" zoomScaleNormal="70" workbookViewId="0">
      <selection activeCell="F16" sqref="F16"/>
    </sheetView>
  </sheetViews>
  <sheetFormatPr defaultColWidth="8.7109375" defaultRowHeight="14.45"/>
  <cols>
    <col min="1" max="1" width="28" style="58" customWidth="1"/>
    <col min="2" max="2" width="34.42578125" style="58" customWidth="1"/>
    <col min="3" max="3" width="12.28515625" style="58" customWidth="1"/>
    <col min="4" max="4" width="11.7109375" style="58" customWidth="1"/>
    <col min="5" max="5" width="12.7109375" style="58" customWidth="1"/>
    <col min="6" max="6" width="11.7109375" style="58" customWidth="1"/>
    <col min="7" max="7" width="13" style="58" customWidth="1"/>
    <col min="8" max="9" width="12.7109375" style="58" customWidth="1"/>
    <col min="10" max="10" width="13.7109375" style="58" customWidth="1"/>
    <col min="11" max="11" width="12.7109375" style="58" customWidth="1"/>
    <col min="12" max="12" width="11.28515625" style="58" customWidth="1"/>
    <col min="13" max="13" width="11.7109375" style="58" customWidth="1"/>
    <col min="14" max="14" width="12.42578125" style="58" customWidth="1"/>
    <col min="15" max="15" width="11.7109375" style="58" customWidth="1"/>
    <col min="16" max="16" width="13.28515625" style="58" customWidth="1"/>
    <col min="17" max="17" width="11.7109375" style="58" customWidth="1"/>
    <col min="18" max="18" width="13" style="58" customWidth="1"/>
    <col min="19" max="24" width="12.5703125" style="58" customWidth="1"/>
    <col min="25" max="16384" width="8.7109375" style="58"/>
  </cols>
  <sheetData>
    <row r="1" spans="1:23" ht="100.5" customHeight="1">
      <c r="A1" s="184"/>
      <c r="B1" s="184"/>
      <c r="C1" s="185" t="s">
        <v>0</v>
      </c>
      <c r="D1" s="185"/>
      <c r="E1" s="185"/>
      <c r="F1" s="185"/>
      <c r="G1" s="185"/>
      <c r="H1" s="185"/>
      <c r="I1" s="185"/>
      <c r="J1" s="185"/>
      <c r="K1" s="185"/>
      <c r="L1" s="185"/>
      <c r="M1" s="185"/>
      <c r="N1" s="185"/>
      <c r="O1" s="185"/>
      <c r="P1" s="185"/>
      <c r="Q1" s="185"/>
      <c r="R1" s="185"/>
    </row>
    <row r="2" spans="1:23" ht="34.15" customHeight="1">
      <c r="A2" s="182" t="s">
        <v>76</v>
      </c>
      <c r="B2" s="183"/>
      <c r="C2" s="183"/>
      <c r="D2" s="183"/>
      <c r="E2" s="183"/>
      <c r="F2" s="183"/>
      <c r="G2" s="183"/>
      <c r="H2" s="183"/>
      <c r="I2" s="183"/>
      <c r="J2" s="183"/>
      <c r="K2" s="183"/>
      <c r="L2" s="183"/>
      <c r="M2" s="183"/>
      <c r="N2" s="183"/>
      <c r="O2" s="183"/>
      <c r="P2" s="183"/>
      <c r="Q2" s="183"/>
      <c r="R2" s="183"/>
      <c r="S2" s="183"/>
      <c r="T2" s="183"/>
      <c r="U2" s="183"/>
      <c r="V2" s="183"/>
      <c r="W2" s="183"/>
    </row>
    <row r="3" spans="1:23" ht="25.15" customHeight="1">
      <c r="A3" s="173" t="s">
        <v>77</v>
      </c>
      <c r="B3" s="173"/>
      <c r="C3" s="173"/>
      <c r="D3" s="191"/>
      <c r="E3" s="191"/>
      <c r="F3" s="191"/>
      <c r="G3" s="191"/>
      <c r="H3" s="191"/>
      <c r="I3" s="191"/>
      <c r="J3" s="191"/>
      <c r="K3" s="191"/>
      <c r="L3" s="191"/>
      <c r="M3" s="191"/>
      <c r="N3" s="191"/>
      <c r="O3" s="191"/>
      <c r="P3" s="191"/>
      <c r="Q3" s="191"/>
      <c r="R3" s="191"/>
      <c r="S3" s="191"/>
      <c r="T3" s="191"/>
      <c r="U3" s="191"/>
      <c r="V3" s="191"/>
      <c r="W3" s="191"/>
    </row>
    <row r="4" spans="1:23" ht="30.4" customHeight="1">
      <c r="A4" s="61" t="s">
        <v>48</v>
      </c>
      <c r="B4" s="61" t="s">
        <v>78</v>
      </c>
      <c r="C4" s="85" t="s">
        <v>50</v>
      </c>
      <c r="D4" s="61" t="s">
        <v>52</v>
      </c>
      <c r="E4" s="61" t="s">
        <v>53</v>
      </c>
      <c r="F4" s="61" t="s">
        <v>54</v>
      </c>
      <c r="G4" s="61" t="s">
        <v>55</v>
      </c>
      <c r="H4" s="61" t="s">
        <v>56</v>
      </c>
      <c r="I4" s="61" t="s">
        <v>57</v>
      </c>
      <c r="J4" s="61" t="s">
        <v>58</v>
      </c>
      <c r="K4" s="61" t="s">
        <v>59</v>
      </c>
      <c r="L4" s="61" t="s">
        <v>60</v>
      </c>
      <c r="M4" s="61" t="s">
        <v>61</v>
      </c>
      <c r="N4" s="61" t="s">
        <v>62</v>
      </c>
      <c r="O4" s="61" t="s">
        <v>63</v>
      </c>
      <c r="P4" s="61" t="s">
        <v>64</v>
      </c>
      <c r="Q4" s="61" t="s">
        <v>65</v>
      </c>
      <c r="R4" s="61" t="s">
        <v>66</v>
      </c>
      <c r="S4" s="62" t="s">
        <v>67</v>
      </c>
      <c r="T4" s="62" t="s">
        <v>68</v>
      </c>
      <c r="U4" s="62" t="s">
        <v>69</v>
      </c>
      <c r="V4" s="62" t="s">
        <v>70</v>
      </c>
      <c r="W4" s="62" t="s">
        <v>71</v>
      </c>
    </row>
    <row r="5" spans="1:23">
      <c r="A5" s="187" t="s">
        <v>79</v>
      </c>
      <c r="B5" s="92"/>
      <c r="C5" s="111">
        <f t="shared" ref="C5:C44" si="0">SUM(D5:W5)</f>
        <v>50000</v>
      </c>
      <c r="D5" s="93">
        <v>2500</v>
      </c>
      <c r="E5" s="93">
        <v>2500</v>
      </c>
      <c r="F5" s="93">
        <v>2500</v>
      </c>
      <c r="G5" s="93">
        <v>2500</v>
      </c>
      <c r="H5" s="93">
        <v>2500</v>
      </c>
      <c r="I5" s="93">
        <v>2500</v>
      </c>
      <c r="J5" s="93">
        <v>2500</v>
      </c>
      <c r="K5" s="93">
        <v>2500</v>
      </c>
      <c r="L5" s="93">
        <v>2500</v>
      </c>
      <c r="M5" s="93">
        <v>2500</v>
      </c>
      <c r="N5" s="93">
        <v>2500</v>
      </c>
      <c r="O5" s="93">
        <v>2500</v>
      </c>
      <c r="P5" s="93">
        <v>2500</v>
      </c>
      <c r="Q5" s="93">
        <v>2500</v>
      </c>
      <c r="R5" s="94">
        <v>2500</v>
      </c>
      <c r="S5" s="94">
        <v>2500</v>
      </c>
      <c r="T5" s="94">
        <v>2500</v>
      </c>
      <c r="U5" s="94">
        <v>2500</v>
      </c>
      <c r="V5" s="94">
        <v>2500</v>
      </c>
      <c r="W5" s="94">
        <v>2500</v>
      </c>
    </row>
    <row r="6" spans="1:23">
      <c r="A6" s="188"/>
      <c r="B6" s="92"/>
      <c r="C6" s="111">
        <f t="shared" si="0"/>
        <v>20000</v>
      </c>
      <c r="D6" s="93">
        <v>1000</v>
      </c>
      <c r="E6" s="93">
        <v>1000</v>
      </c>
      <c r="F6" s="93">
        <v>1000</v>
      </c>
      <c r="G6" s="93">
        <v>1000</v>
      </c>
      <c r="H6" s="93">
        <v>1000</v>
      </c>
      <c r="I6" s="93">
        <v>1000</v>
      </c>
      <c r="J6" s="93">
        <v>1000</v>
      </c>
      <c r="K6" s="93">
        <v>1000</v>
      </c>
      <c r="L6" s="93">
        <v>1000</v>
      </c>
      <c r="M6" s="93">
        <v>1000</v>
      </c>
      <c r="N6" s="93">
        <v>1000</v>
      </c>
      <c r="O6" s="93">
        <v>1000</v>
      </c>
      <c r="P6" s="93">
        <v>1000</v>
      </c>
      <c r="Q6" s="93">
        <v>1000</v>
      </c>
      <c r="R6" s="94">
        <v>1000</v>
      </c>
      <c r="S6" s="94">
        <v>1000</v>
      </c>
      <c r="T6" s="94">
        <v>1000</v>
      </c>
      <c r="U6" s="94">
        <v>1000</v>
      </c>
      <c r="V6" s="94">
        <v>1000</v>
      </c>
      <c r="W6" s="94">
        <v>1000</v>
      </c>
    </row>
    <row r="7" spans="1:23">
      <c r="A7" s="188"/>
      <c r="B7" s="92"/>
      <c r="C7" s="111">
        <f t="shared" si="0"/>
        <v>0</v>
      </c>
      <c r="D7" s="93"/>
      <c r="E7" s="94"/>
      <c r="F7" s="94"/>
      <c r="G7" s="94"/>
      <c r="H7" s="94"/>
      <c r="I7" s="94"/>
      <c r="J7" s="94"/>
      <c r="K7" s="95"/>
      <c r="L7" s="93"/>
      <c r="M7" s="94"/>
      <c r="N7" s="94"/>
      <c r="O7" s="94"/>
      <c r="P7" s="93"/>
      <c r="Q7" s="94"/>
      <c r="R7" s="96"/>
      <c r="S7" s="68"/>
      <c r="T7" s="68"/>
      <c r="U7" s="68"/>
      <c r="V7" s="68"/>
      <c r="W7" s="68"/>
    </row>
    <row r="8" spans="1:23">
      <c r="A8" s="188"/>
      <c r="B8" s="92"/>
      <c r="C8" s="111">
        <f t="shared" si="0"/>
        <v>0</v>
      </c>
      <c r="D8" s="93"/>
      <c r="E8" s="94"/>
      <c r="F8" s="94"/>
      <c r="G8" s="94"/>
      <c r="H8" s="94"/>
      <c r="I8" s="94"/>
      <c r="J8" s="94"/>
      <c r="K8" s="95"/>
      <c r="L8" s="93"/>
      <c r="M8" s="94"/>
      <c r="N8" s="94"/>
      <c r="O8" s="94"/>
      <c r="P8" s="93"/>
      <c r="Q8" s="94"/>
      <c r="R8" s="96"/>
      <c r="S8" s="68"/>
      <c r="T8" s="68"/>
      <c r="U8" s="68"/>
      <c r="V8" s="68"/>
      <c r="W8" s="68"/>
    </row>
    <row r="9" spans="1:23">
      <c r="A9" s="188"/>
      <c r="B9" s="92"/>
      <c r="C9" s="111">
        <f t="shared" si="0"/>
        <v>0</v>
      </c>
      <c r="D9" s="93"/>
      <c r="E9" s="94"/>
      <c r="F9" s="94"/>
      <c r="G9" s="94"/>
      <c r="H9" s="94"/>
      <c r="I9" s="94"/>
      <c r="J9" s="94"/>
      <c r="K9" s="95"/>
      <c r="L9" s="93"/>
      <c r="M9" s="94"/>
      <c r="N9" s="94"/>
      <c r="O9" s="94"/>
      <c r="P9" s="93"/>
      <c r="Q9" s="94"/>
      <c r="R9" s="96"/>
      <c r="S9" s="68"/>
      <c r="T9" s="68"/>
      <c r="U9" s="68"/>
      <c r="V9" s="68"/>
      <c r="W9" s="68"/>
    </row>
    <row r="10" spans="1:23">
      <c r="A10" s="188"/>
      <c r="B10" s="92"/>
      <c r="C10" s="111">
        <f t="shared" si="0"/>
        <v>0</v>
      </c>
      <c r="D10" s="93"/>
      <c r="E10" s="94"/>
      <c r="F10" s="94"/>
      <c r="G10" s="94"/>
      <c r="H10" s="94"/>
      <c r="I10" s="94"/>
      <c r="J10" s="94"/>
      <c r="K10" s="95"/>
      <c r="L10" s="93"/>
      <c r="M10" s="94"/>
      <c r="N10" s="94"/>
      <c r="O10" s="94"/>
      <c r="P10" s="93"/>
      <c r="Q10" s="94"/>
      <c r="R10" s="96"/>
      <c r="S10" s="68"/>
      <c r="T10" s="68"/>
      <c r="U10" s="68"/>
      <c r="V10" s="68"/>
      <c r="W10" s="68"/>
    </row>
    <row r="11" spans="1:23">
      <c r="A11" s="188"/>
      <c r="B11" s="92"/>
      <c r="C11" s="111">
        <f t="shared" si="0"/>
        <v>0</v>
      </c>
      <c r="D11" s="93"/>
      <c r="E11" s="94"/>
      <c r="F11" s="94"/>
      <c r="G11" s="94"/>
      <c r="H11" s="94"/>
      <c r="I11" s="94"/>
      <c r="J11" s="94"/>
      <c r="K11" s="95"/>
      <c r="L11" s="93"/>
      <c r="M11" s="94"/>
      <c r="N11" s="94"/>
      <c r="O11" s="94"/>
      <c r="P11" s="93"/>
      <c r="Q11" s="94"/>
      <c r="R11" s="96"/>
      <c r="S11" s="68"/>
      <c r="T11" s="68"/>
      <c r="U11" s="68"/>
      <c r="V11" s="68"/>
      <c r="W11" s="68"/>
    </row>
    <row r="12" spans="1:23">
      <c r="A12" s="188"/>
      <c r="B12" s="92"/>
      <c r="C12" s="111">
        <f t="shared" si="0"/>
        <v>0</v>
      </c>
      <c r="D12" s="93"/>
      <c r="E12" s="94"/>
      <c r="F12" s="94"/>
      <c r="G12" s="94"/>
      <c r="H12" s="94"/>
      <c r="I12" s="94"/>
      <c r="J12" s="94"/>
      <c r="K12" s="95"/>
      <c r="L12" s="93"/>
      <c r="M12" s="94"/>
      <c r="N12" s="94"/>
      <c r="O12" s="94"/>
      <c r="P12" s="93"/>
      <c r="Q12" s="94"/>
      <c r="R12" s="96"/>
      <c r="S12" s="68"/>
      <c r="T12" s="68"/>
      <c r="U12" s="68"/>
      <c r="V12" s="68"/>
      <c r="W12" s="68"/>
    </row>
    <row r="13" spans="1:23">
      <c r="A13" s="188"/>
      <c r="B13" s="92"/>
      <c r="C13" s="111">
        <f t="shared" si="0"/>
        <v>0</v>
      </c>
      <c r="D13" s="93"/>
      <c r="E13" s="94"/>
      <c r="F13" s="94"/>
      <c r="G13" s="94"/>
      <c r="H13" s="94"/>
      <c r="I13" s="94"/>
      <c r="J13" s="94"/>
      <c r="K13" s="95"/>
      <c r="L13" s="93"/>
      <c r="M13" s="94"/>
      <c r="N13" s="94"/>
      <c r="O13" s="94"/>
      <c r="P13" s="93"/>
      <c r="Q13" s="94"/>
      <c r="R13" s="96"/>
      <c r="S13" s="68"/>
      <c r="T13" s="68"/>
      <c r="U13" s="68"/>
      <c r="V13" s="68"/>
      <c r="W13" s="68"/>
    </row>
    <row r="14" spans="1:23" ht="15" thickBot="1">
      <c r="A14" s="189"/>
      <c r="B14" s="97"/>
      <c r="C14" s="112">
        <f t="shared" si="0"/>
        <v>0</v>
      </c>
      <c r="D14" s="98"/>
      <c r="E14" s="99"/>
      <c r="F14" s="99"/>
      <c r="G14" s="99"/>
      <c r="H14" s="99"/>
      <c r="I14" s="99"/>
      <c r="J14" s="99"/>
      <c r="K14" s="100"/>
      <c r="L14" s="98"/>
      <c r="M14" s="99"/>
      <c r="N14" s="99"/>
      <c r="O14" s="99"/>
      <c r="P14" s="98"/>
      <c r="Q14" s="99"/>
      <c r="R14" s="101"/>
      <c r="S14" s="74"/>
      <c r="T14" s="74"/>
      <c r="U14" s="74"/>
      <c r="V14" s="74"/>
      <c r="W14" s="74"/>
    </row>
    <row r="15" spans="1:23" ht="15" thickTop="1">
      <c r="A15" s="187" t="s">
        <v>80</v>
      </c>
      <c r="B15" s="102"/>
      <c r="C15" s="113">
        <f t="shared" si="0"/>
        <v>200000</v>
      </c>
      <c r="D15" s="93">
        <v>10000</v>
      </c>
      <c r="E15" s="93">
        <v>10000</v>
      </c>
      <c r="F15" s="93">
        <v>10000</v>
      </c>
      <c r="G15" s="93">
        <v>10000</v>
      </c>
      <c r="H15" s="93">
        <v>10000</v>
      </c>
      <c r="I15" s="93">
        <v>10000</v>
      </c>
      <c r="J15" s="93">
        <v>10000</v>
      </c>
      <c r="K15" s="93">
        <v>10000</v>
      </c>
      <c r="L15" s="93">
        <v>10000</v>
      </c>
      <c r="M15" s="93">
        <v>10000</v>
      </c>
      <c r="N15" s="93">
        <v>10000</v>
      </c>
      <c r="O15" s="93">
        <v>10000</v>
      </c>
      <c r="P15" s="93">
        <v>10000</v>
      </c>
      <c r="Q15" s="93">
        <v>10000</v>
      </c>
      <c r="R15" s="103">
        <v>10000</v>
      </c>
      <c r="S15" s="103">
        <v>10000</v>
      </c>
      <c r="T15" s="103">
        <v>10000</v>
      </c>
      <c r="U15" s="103">
        <v>10000</v>
      </c>
      <c r="V15" s="103">
        <v>10000</v>
      </c>
      <c r="W15" s="103">
        <v>10000</v>
      </c>
    </row>
    <row r="16" spans="1:23">
      <c r="A16" s="188"/>
      <c r="B16" s="92"/>
      <c r="C16" s="111">
        <f t="shared" si="0"/>
        <v>0</v>
      </c>
      <c r="D16" s="93"/>
      <c r="E16" s="94"/>
      <c r="F16" s="94"/>
      <c r="G16" s="94"/>
      <c r="H16" s="94"/>
      <c r="I16" s="94"/>
      <c r="J16" s="94"/>
      <c r="K16" s="95"/>
      <c r="L16" s="93"/>
      <c r="M16" s="94"/>
      <c r="N16" s="94"/>
      <c r="O16" s="94"/>
      <c r="P16" s="93"/>
      <c r="Q16" s="94"/>
      <c r="R16" s="96"/>
      <c r="S16" s="68"/>
      <c r="T16" s="68"/>
      <c r="U16" s="68"/>
      <c r="V16" s="68"/>
      <c r="W16" s="68"/>
    </row>
    <row r="17" spans="1:23">
      <c r="A17" s="188"/>
      <c r="B17" s="92"/>
      <c r="C17" s="111">
        <f t="shared" si="0"/>
        <v>0</v>
      </c>
      <c r="D17" s="93"/>
      <c r="E17" s="94"/>
      <c r="F17" s="94"/>
      <c r="G17" s="94"/>
      <c r="H17" s="94"/>
      <c r="I17" s="94"/>
      <c r="J17" s="94"/>
      <c r="K17" s="95"/>
      <c r="L17" s="93"/>
      <c r="M17" s="94"/>
      <c r="N17" s="94"/>
      <c r="O17" s="94"/>
      <c r="P17" s="93"/>
      <c r="Q17" s="94"/>
      <c r="R17" s="96"/>
      <c r="S17" s="68"/>
      <c r="T17" s="68"/>
      <c r="U17" s="68"/>
      <c r="V17" s="68"/>
      <c r="W17" s="68"/>
    </row>
    <row r="18" spans="1:23">
      <c r="A18" s="188"/>
      <c r="B18" s="92"/>
      <c r="C18" s="111">
        <f t="shared" si="0"/>
        <v>0</v>
      </c>
      <c r="D18" s="93"/>
      <c r="E18" s="94"/>
      <c r="F18" s="94"/>
      <c r="G18" s="94"/>
      <c r="H18" s="94"/>
      <c r="I18" s="94"/>
      <c r="J18" s="94"/>
      <c r="K18" s="95"/>
      <c r="L18" s="93"/>
      <c r="M18" s="94"/>
      <c r="N18" s="94"/>
      <c r="O18" s="94"/>
      <c r="P18" s="93"/>
      <c r="Q18" s="94"/>
      <c r="R18" s="96"/>
      <c r="S18" s="68"/>
      <c r="T18" s="68"/>
      <c r="U18" s="68"/>
      <c r="V18" s="68"/>
      <c r="W18" s="68"/>
    </row>
    <row r="19" spans="1:23">
      <c r="A19" s="188"/>
      <c r="B19" s="92"/>
      <c r="C19" s="111">
        <f t="shared" si="0"/>
        <v>0</v>
      </c>
      <c r="D19" s="93"/>
      <c r="E19" s="94"/>
      <c r="F19" s="94"/>
      <c r="G19" s="94"/>
      <c r="H19" s="94"/>
      <c r="I19" s="94"/>
      <c r="J19" s="94"/>
      <c r="K19" s="95"/>
      <c r="L19" s="93"/>
      <c r="M19" s="94"/>
      <c r="N19" s="94"/>
      <c r="O19" s="94"/>
      <c r="P19" s="93"/>
      <c r="Q19" s="94"/>
      <c r="R19" s="96"/>
      <c r="S19" s="68"/>
      <c r="T19" s="68"/>
      <c r="U19" s="68"/>
      <c r="V19" s="68"/>
      <c r="W19" s="68"/>
    </row>
    <row r="20" spans="1:23">
      <c r="A20" s="188"/>
      <c r="B20" s="92"/>
      <c r="C20" s="111">
        <f t="shared" si="0"/>
        <v>0</v>
      </c>
      <c r="D20" s="93"/>
      <c r="E20" s="94"/>
      <c r="F20" s="94"/>
      <c r="G20" s="94"/>
      <c r="H20" s="94"/>
      <c r="I20" s="94"/>
      <c r="J20" s="94"/>
      <c r="K20" s="95"/>
      <c r="L20" s="93"/>
      <c r="M20" s="94"/>
      <c r="N20" s="94"/>
      <c r="O20" s="94"/>
      <c r="P20" s="93"/>
      <c r="Q20" s="94"/>
      <c r="R20" s="96"/>
      <c r="S20" s="68"/>
      <c r="T20" s="68"/>
      <c r="U20" s="68"/>
      <c r="V20" s="68"/>
      <c r="W20" s="68"/>
    </row>
    <row r="21" spans="1:23">
      <c r="A21" s="188"/>
      <c r="B21" s="92"/>
      <c r="C21" s="111">
        <f t="shared" si="0"/>
        <v>0</v>
      </c>
      <c r="D21" s="93"/>
      <c r="E21" s="94"/>
      <c r="F21" s="94"/>
      <c r="G21" s="94"/>
      <c r="H21" s="94"/>
      <c r="I21" s="94"/>
      <c r="J21" s="94"/>
      <c r="K21" s="95"/>
      <c r="L21" s="93"/>
      <c r="M21" s="94"/>
      <c r="N21" s="94"/>
      <c r="O21" s="94"/>
      <c r="P21" s="93"/>
      <c r="Q21" s="94"/>
      <c r="R21" s="96"/>
      <c r="S21" s="68"/>
      <c r="T21" s="68"/>
      <c r="U21" s="68"/>
      <c r="V21" s="68"/>
      <c r="W21" s="68"/>
    </row>
    <row r="22" spans="1:23">
      <c r="A22" s="188"/>
      <c r="B22" s="92"/>
      <c r="C22" s="111">
        <f t="shared" si="0"/>
        <v>0</v>
      </c>
      <c r="D22" s="93"/>
      <c r="E22" s="94"/>
      <c r="F22" s="94"/>
      <c r="G22" s="94"/>
      <c r="H22" s="94"/>
      <c r="I22" s="94"/>
      <c r="J22" s="94"/>
      <c r="K22" s="95"/>
      <c r="L22" s="93"/>
      <c r="M22" s="94"/>
      <c r="N22" s="94"/>
      <c r="O22" s="94"/>
      <c r="P22" s="93"/>
      <c r="Q22" s="94"/>
      <c r="R22" s="96"/>
      <c r="S22" s="68"/>
      <c r="T22" s="68"/>
      <c r="U22" s="68"/>
      <c r="V22" s="68"/>
      <c r="W22" s="68"/>
    </row>
    <row r="23" spans="1:23">
      <c r="A23" s="188"/>
      <c r="B23" s="92"/>
      <c r="C23" s="111">
        <f t="shared" si="0"/>
        <v>0</v>
      </c>
      <c r="D23" s="93"/>
      <c r="E23" s="94"/>
      <c r="F23" s="94"/>
      <c r="G23" s="94"/>
      <c r="H23" s="94"/>
      <c r="I23" s="94"/>
      <c r="J23" s="94"/>
      <c r="K23" s="95"/>
      <c r="L23" s="93"/>
      <c r="M23" s="94"/>
      <c r="N23" s="94"/>
      <c r="O23" s="94"/>
      <c r="P23" s="93"/>
      <c r="Q23" s="94"/>
      <c r="R23" s="96"/>
      <c r="S23" s="68"/>
      <c r="T23" s="68"/>
      <c r="U23" s="68"/>
      <c r="V23" s="68"/>
      <c r="W23" s="68"/>
    </row>
    <row r="24" spans="1:23" ht="15" thickBot="1">
      <c r="A24" s="189"/>
      <c r="B24" s="97"/>
      <c r="C24" s="112">
        <f t="shared" si="0"/>
        <v>0</v>
      </c>
      <c r="D24" s="98"/>
      <c r="E24" s="99"/>
      <c r="F24" s="99"/>
      <c r="G24" s="99"/>
      <c r="H24" s="99"/>
      <c r="I24" s="99"/>
      <c r="J24" s="99"/>
      <c r="K24" s="100"/>
      <c r="L24" s="98"/>
      <c r="M24" s="99"/>
      <c r="N24" s="99"/>
      <c r="O24" s="99"/>
      <c r="P24" s="98"/>
      <c r="Q24" s="99"/>
      <c r="R24" s="101"/>
      <c r="S24" s="74"/>
      <c r="T24" s="74"/>
      <c r="U24" s="74"/>
      <c r="V24" s="74"/>
      <c r="W24" s="74"/>
    </row>
    <row r="25" spans="1:23" ht="15" customHeight="1" thickTop="1">
      <c r="A25" s="187" t="s">
        <v>81</v>
      </c>
      <c r="B25" s="102"/>
      <c r="C25" s="113">
        <f t="shared" si="0"/>
        <v>0</v>
      </c>
      <c r="D25" s="93"/>
      <c r="E25" s="94"/>
      <c r="F25" s="94"/>
      <c r="G25" s="94"/>
      <c r="H25" s="104"/>
      <c r="I25" s="104"/>
      <c r="J25" s="104"/>
      <c r="K25" s="105"/>
      <c r="L25" s="93"/>
      <c r="M25" s="94"/>
      <c r="N25" s="94"/>
      <c r="O25" s="94"/>
      <c r="P25" s="93"/>
      <c r="Q25" s="94"/>
      <c r="R25" s="96"/>
      <c r="S25" s="78"/>
      <c r="T25" s="78"/>
      <c r="U25" s="78"/>
      <c r="V25" s="78"/>
      <c r="W25" s="78"/>
    </row>
    <row r="26" spans="1:23">
      <c r="A26" s="188"/>
      <c r="B26" s="92"/>
      <c r="C26" s="111">
        <f t="shared" si="0"/>
        <v>0</v>
      </c>
      <c r="D26" s="93"/>
      <c r="E26" s="94"/>
      <c r="F26" s="94"/>
      <c r="G26" s="94"/>
      <c r="H26" s="94"/>
      <c r="I26" s="94"/>
      <c r="J26" s="94"/>
      <c r="K26" s="95"/>
      <c r="L26" s="93"/>
      <c r="M26" s="94"/>
      <c r="N26" s="94"/>
      <c r="O26" s="94"/>
      <c r="P26" s="93"/>
      <c r="Q26" s="94"/>
      <c r="R26" s="96"/>
      <c r="S26" s="68"/>
      <c r="T26" s="68"/>
      <c r="U26" s="68"/>
      <c r="V26" s="68"/>
      <c r="W26" s="68"/>
    </row>
    <row r="27" spans="1:23">
      <c r="A27" s="188"/>
      <c r="B27" s="92"/>
      <c r="C27" s="111">
        <f t="shared" si="0"/>
        <v>0</v>
      </c>
      <c r="D27" s="93"/>
      <c r="E27" s="94"/>
      <c r="F27" s="94"/>
      <c r="G27" s="94"/>
      <c r="H27" s="94"/>
      <c r="I27" s="94"/>
      <c r="J27" s="94"/>
      <c r="K27" s="95"/>
      <c r="L27" s="93"/>
      <c r="M27" s="94"/>
      <c r="N27" s="94"/>
      <c r="O27" s="94"/>
      <c r="P27" s="93"/>
      <c r="Q27" s="94"/>
      <c r="R27" s="96"/>
      <c r="S27" s="68"/>
      <c r="T27" s="68"/>
      <c r="U27" s="68"/>
      <c r="V27" s="68"/>
      <c r="W27" s="68"/>
    </row>
    <row r="28" spans="1:23">
      <c r="A28" s="188"/>
      <c r="B28" s="92"/>
      <c r="C28" s="111">
        <f t="shared" si="0"/>
        <v>0</v>
      </c>
      <c r="D28" s="93"/>
      <c r="E28" s="94"/>
      <c r="F28" s="94"/>
      <c r="G28" s="94"/>
      <c r="H28" s="94"/>
      <c r="I28" s="94"/>
      <c r="J28" s="94"/>
      <c r="K28" s="95"/>
      <c r="L28" s="93"/>
      <c r="M28" s="94"/>
      <c r="N28" s="94"/>
      <c r="O28" s="94"/>
      <c r="P28" s="93"/>
      <c r="Q28" s="94"/>
      <c r="R28" s="96"/>
      <c r="S28" s="68"/>
      <c r="T28" s="68"/>
      <c r="U28" s="68"/>
      <c r="V28" s="68"/>
      <c r="W28" s="68"/>
    </row>
    <row r="29" spans="1:23">
      <c r="A29" s="188"/>
      <c r="B29" s="92"/>
      <c r="C29" s="111">
        <f t="shared" si="0"/>
        <v>0</v>
      </c>
      <c r="D29" s="93"/>
      <c r="E29" s="94"/>
      <c r="F29" s="94"/>
      <c r="G29" s="94"/>
      <c r="H29" s="94"/>
      <c r="I29" s="94"/>
      <c r="J29" s="94"/>
      <c r="K29" s="95"/>
      <c r="L29" s="93"/>
      <c r="M29" s="94"/>
      <c r="N29" s="94"/>
      <c r="O29" s="94"/>
      <c r="P29" s="93"/>
      <c r="Q29" s="94"/>
      <c r="R29" s="96"/>
      <c r="S29" s="68"/>
      <c r="T29" s="68"/>
      <c r="U29" s="68"/>
      <c r="V29" s="68"/>
      <c r="W29" s="68"/>
    </row>
    <row r="30" spans="1:23">
      <c r="A30" s="188"/>
      <c r="B30" s="92"/>
      <c r="C30" s="111">
        <f t="shared" si="0"/>
        <v>0</v>
      </c>
      <c r="D30" s="93"/>
      <c r="E30" s="94"/>
      <c r="F30" s="94"/>
      <c r="G30" s="94"/>
      <c r="H30" s="94"/>
      <c r="I30" s="94"/>
      <c r="J30" s="94"/>
      <c r="K30" s="95"/>
      <c r="L30" s="93"/>
      <c r="M30" s="94"/>
      <c r="N30" s="94"/>
      <c r="O30" s="94"/>
      <c r="P30" s="93"/>
      <c r="Q30" s="94"/>
      <c r="R30" s="96"/>
      <c r="S30" s="68"/>
      <c r="T30" s="68"/>
      <c r="U30" s="68"/>
      <c r="V30" s="68"/>
      <c r="W30" s="68"/>
    </row>
    <row r="31" spans="1:23">
      <c r="A31" s="188"/>
      <c r="B31" s="92"/>
      <c r="C31" s="111">
        <f t="shared" si="0"/>
        <v>0</v>
      </c>
      <c r="D31" s="93"/>
      <c r="E31" s="94"/>
      <c r="F31" s="94"/>
      <c r="G31" s="94"/>
      <c r="H31" s="94"/>
      <c r="I31" s="94"/>
      <c r="J31" s="94"/>
      <c r="K31" s="95"/>
      <c r="L31" s="93"/>
      <c r="M31" s="94"/>
      <c r="N31" s="94"/>
      <c r="O31" s="94"/>
      <c r="P31" s="93"/>
      <c r="Q31" s="94"/>
      <c r="R31" s="96"/>
      <c r="S31" s="68"/>
      <c r="T31" s="68"/>
      <c r="U31" s="68"/>
      <c r="V31" s="68"/>
      <c r="W31" s="68"/>
    </row>
    <row r="32" spans="1:23">
      <c r="A32" s="188"/>
      <c r="B32" s="92"/>
      <c r="C32" s="111">
        <f t="shared" si="0"/>
        <v>0</v>
      </c>
      <c r="D32" s="93"/>
      <c r="E32" s="94"/>
      <c r="F32" s="94"/>
      <c r="G32" s="94"/>
      <c r="H32" s="94"/>
      <c r="I32" s="94"/>
      <c r="J32" s="94"/>
      <c r="K32" s="95"/>
      <c r="L32" s="93"/>
      <c r="M32" s="94"/>
      <c r="N32" s="94"/>
      <c r="O32" s="94"/>
      <c r="P32" s="93"/>
      <c r="Q32" s="94"/>
      <c r="R32" s="96"/>
      <c r="S32" s="68"/>
      <c r="T32" s="68"/>
      <c r="U32" s="68"/>
      <c r="V32" s="68"/>
      <c r="W32" s="68"/>
    </row>
    <row r="33" spans="1:23">
      <c r="A33" s="188"/>
      <c r="B33" s="92"/>
      <c r="C33" s="111">
        <f t="shared" si="0"/>
        <v>0</v>
      </c>
      <c r="D33" s="93"/>
      <c r="E33" s="94"/>
      <c r="F33" s="94"/>
      <c r="G33" s="94"/>
      <c r="H33" s="94"/>
      <c r="I33" s="94"/>
      <c r="J33" s="94"/>
      <c r="K33" s="95"/>
      <c r="L33" s="93"/>
      <c r="M33" s="94"/>
      <c r="N33" s="94"/>
      <c r="O33" s="94"/>
      <c r="P33" s="93"/>
      <c r="Q33" s="94"/>
      <c r="R33" s="96"/>
      <c r="S33" s="68"/>
      <c r="T33" s="68"/>
      <c r="U33" s="68"/>
      <c r="V33" s="68"/>
      <c r="W33" s="68"/>
    </row>
    <row r="34" spans="1:23" ht="15" thickBot="1">
      <c r="A34" s="189"/>
      <c r="B34" s="97"/>
      <c r="C34" s="112">
        <f t="shared" si="0"/>
        <v>0</v>
      </c>
      <c r="D34" s="98"/>
      <c r="E34" s="99"/>
      <c r="F34" s="99"/>
      <c r="G34" s="99"/>
      <c r="H34" s="99"/>
      <c r="I34" s="99"/>
      <c r="J34" s="99"/>
      <c r="K34" s="100"/>
      <c r="L34" s="98"/>
      <c r="M34" s="99"/>
      <c r="N34" s="99"/>
      <c r="O34" s="99"/>
      <c r="P34" s="98"/>
      <c r="Q34" s="99"/>
      <c r="R34" s="101"/>
      <c r="S34" s="74"/>
      <c r="T34" s="74"/>
      <c r="U34" s="74"/>
      <c r="V34" s="74"/>
      <c r="W34" s="74"/>
    </row>
    <row r="35" spans="1:23" ht="15" thickTop="1">
      <c r="A35" s="190" t="s">
        <v>74</v>
      </c>
      <c r="B35" s="102"/>
      <c r="C35" s="113">
        <f t="shared" si="0"/>
        <v>0</v>
      </c>
      <c r="D35" s="93"/>
      <c r="E35" s="94"/>
      <c r="F35" s="94"/>
      <c r="G35" s="94"/>
      <c r="H35" s="104"/>
      <c r="I35" s="104"/>
      <c r="J35" s="104"/>
      <c r="K35" s="105"/>
      <c r="L35" s="93"/>
      <c r="M35" s="94"/>
      <c r="N35" s="94"/>
      <c r="O35" s="94"/>
      <c r="P35" s="93"/>
      <c r="Q35" s="94"/>
      <c r="R35" s="96"/>
      <c r="S35" s="78"/>
      <c r="T35" s="78"/>
      <c r="U35" s="78"/>
      <c r="V35" s="78"/>
      <c r="W35" s="78"/>
    </row>
    <row r="36" spans="1:23">
      <c r="A36" s="190"/>
      <c r="B36" s="92"/>
      <c r="C36" s="111">
        <f t="shared" si="0"/>
        <v>0</v>
      </c>
      <c r="D36" s="93"/>
      <c r="E36" s="94"/>
      <c r="F36" s="94"/>
      <c r="G36" s="94"/>
      <c r="H36" s="94"/>
      <c r="I36" s="94"/>
      <c r="J36" s="94"/>
      <c r="K36" s="95"/>
      <c r="L36" s="93"/>
      <c r="M36" s="94"/>
      <c r="N36" s="94"/>
      <c r="O36" s="94"/>
      <c r="P36" s="93"/>
      <c r="Q36" s="94"/>
      <c r="R36" s="96"/>
      <c r="S36" s="68"/>
      <c r="T36" s="68"/>
      <c r="U36" s="68"/>
      <c r="V36" s="68"/>
      <c r="W36" s="68"/>
    </row>
    <row r="37" spans="1:23">
      <c r="A37" s="190"/>
      <c r="B37" s="92"/>
      <c r="C37" s="111">
        <f t="shared" si="0"/>
        <v>0</v>
      </c>
      <c r="D37" s="93"/>
      <c r="E37" s="94"/>
      <c r="F37" s="94"/>
      <c r="G37" s="94"/>
      <c r="H37" s="94"/>
      <c r="I37" s="94"/>
      <c r="J37" s="94"/>
      <c r="K37" s="95"/>
      <c r="L37" s="93"/>
      <c r="M37" s="94"/>
      <c r="N37" s="94"/>
      <c r="O37" s="94"/>
      <c r="P37" s="93"/>
      <c r="Q37" s="94"/>
      <c r="R37" s="96"/>
      <c r="S37" s="68"/>
      <c r="T37" s="68"/>
      <c r="U37" s="68"/>
      <c r="V37" s="68"/>
      <c r="W37" s="68"/>
    </row>
    <row r="38" spans="1:23">
      <c r="A38" s="190"/>
      <c r="B38" s="92"/>
      <c r="C38" s="111">
        <f t="shared" si="0"/>
        <v>0</v>
      </c>
      <c r="D38" s="93"/>
      <c r="E38" s="94"/>
      <c r="F38" s="94"/>
      <c r="G38" s="94"/>
      <c r="H38" s="94"/>
      <c r="I38" s="94"/>
      <c r="J38" s="94"/>
      <c r="K38" s="95"/>
      <c r="L38" s="93"/>
      <c r="M38" s="94"/>
      <c r="N38" s="94"/>
      <c r="O38" s="94"/>
      <c r="P38" s="93"/>
      <c r="Q38" s="94"/>
      <c r="R38" s="96"/>
      <c r="S38" s="68"/>
      <c r="T38" s="68"/>
      <c r="U38" s="68"/>
      <c r="V38" s="68"/>
      <c r="W38" s="68"/>
    </row>
    <row r="39" spans="1:23">
      <c r="A39" s="190"/>
      <c r="B39" s="92"/>
      <c r="C39" s="111">
        <f t="shared" si="0"/>
        <v>0</v>
      </c>
      <c r="D39" s="93"/>
      <c r="E39" s="94"/>
      <c r="F39" s="94"/>
      <c r="G39" s="94"/>
      <c r="H39" s="94"/>
      <c r="I39" s="94"/>
      <c r="J39" s="94"/>
      <c r="K39" s="95"/>
      <c r="L39" s="93"/>
      <c r="M39" s="94"/>
      <c r="N39" s="94"/>
      <c r="O39" s="94"/>
      <c r="P39" s="93"/>
      <c r="Q39" s="94"/>
      <c r="R39" s="96"/>
      <c r="S39" s="68"/>
      <c r="T39" s="68"/>
      <c r="U39" s="68"/>
      <c r="V39" s="68"/>
      <c r="W39" s="68"/>
    </row>
    <row r="40" spans="1:23">
      <c r="A40" s="190"/>
      <c r="B40" s="92"/>
      <c r="C40" s="111">
        <f t="shared" si="0"/>
        <v>0</v>
      </c>
      <c r="D40" s="93"/>
      <c r="E40" s="94"/>
      <c r="F40" s="94"/>
      <c r="G40" s="94"/>
      <c r="H40" s="94"/>
      <c r="I40" s="94"/>
      <c r="J40" s="94"/>
      <c r="K40" s="95"/>
      <c r="L40" s="93"/>
      <c r="M40" s="94"/>
      <c r="N40" s="94"/>
      <c r="O40" s="94"/>
      <c r="P40" s="93"/>
      <c r="Q40" s="94"/>
      <c r="R40" s="96"/>
      <c r="S40" s="68"/>
      <c r="T40" s="68"/>
      <c r="U40" s="68"/>
      <c r="V40" s="68"/>
      <c r="W40" s="68"/>
    </row>
    <row r="41" spans="1:23">
      <c r="A41" s="190"/>
      <c r="B41" s="92"/>
      <c r="C41" s="111">
        <f t="shared" si="0"/>
        <v>0</v>
      </c>
      <c r="D41" s="93"/>
      <c r="E41" s="94"/>
      <c r="F41" s="94"/>
      <c r="G41" s="94"/>
      <c r="H41" s="94"/>
      <c r="I41" s="94"/>
      <c r="J41" s="94"/>
      <c r="K41" s="95"/>
      <c r="L41" s="93"/>
      <c r="M41" s="94"/>
      <c r="N41" s="94"/>
      <c r="O41" s="94"/>
      <c r="P41" s="93"/>
      <c r="Q41" s="94"/>
      <c r="R41" s="96"/>
      <c r="S41" s="68"/>
      <c r="T41" s="68"/>
      <c r="U41" s="68"/>
      <c r="V41" s="68"/>
      <c r="W41" s="68"/>
    </row>
    <row r="42" spans="1:23">
      <c r="A42" s="190"/>
      <c r="B42" s="92"/>
      <c r="C42" s="111">
        <f t="shared" si="0"/>
        <v>0</v>
      </c>
      <c r="D42" s="93"/>
      <c r="E42" s="94"/>
      <c r="F42" s="94"/>
      <c r="G42" s="94"/>
      <c r="H42" s="94"/>
      <c r="I42" s="94"/>
      <c r="J42" s="94"/>
      <c r="K42" s="95"/>
      <c r="L42" s="93"/>
      <c r="M42" s="94"/>
      <c r="N42" s="94"/>
      <c r="O42" s="94"/>
      <c r="P42" s="93"/>
      <c r="Q42" s="94"/>
      <c r="R42" s="96"/>
      <c r="S42" s="68"/>
      <c r="T42" s="68"/>
      <c r="U42" s="68"/>
      <c r="V42" s="68"/>
      <c r="W42" s="68"/>
    </row>
    <row r="43" spans="1:23">
      <c r="A43" s="190"/>
      <c r="B43" s="92"/>
      <c r="C43" s="111">
        <f t="shared" si="0"/>
        <v>0</v>
      </c>
      <c r="D43" s="93"/>
      <c r="E43" s="94"/>
      <c r="F43" s="94"/>
      <c r="G43" s="94"/>
      <c r="H43" s="94"/>
      <c r="I43" s="94"/>
      <c r="J43" s="94"/>
      <c r="K43" s="95"/>
      <c r="L43" s="93"/>
      <c r="M43" s="94"/>
      <c r="N43" s="94"/>
      <c r="O43" s="94"/>
      <c r="P43" s="93"/>
      <c r="Q43" s="94"/>
      <c r="R43" s="96"/>
      <c r="S43" s="68"/>
      <c r="T43" s="68"/>
      <c r="U43" s="68"/>
      <c r="V43" s="68"/>
      <c r="W43" s="68"/>
    </row>
    <row r="44" spans="1:23">
      <c r="A44" s="190"/>
      <c r="B44" s="106"/>
      <c r="C44" s="111">
        <f t="shared" si="0"/>
        <v>0</v>
      </c>
      <c r="D44" s="107"/>
      <c r="E44" s="108"/>
      <c r="F44" s="108"/>
      <c r="G44" s="108"/>
      <c r="H44" s="108"/>
      <c r="I44" s="108"/>
      <c r="J44" s="108"/>
      <c r="K44" s="109"/>
      <c r="L44" s="107"/>
      <c r="M44" s="108"/>
      <c r="N44" s="108"/>
      <c r="O44" s="108"/>
      <c r="P44" s="107"/>
      <c r="Q44" s="108"/>
      <c r="R44" s="110"/>
      <c r="S44" s="68"/>
      <c r="T44" s="68"/>
      <c r="U44" s="68"/>
      <c r="V44" s="68"/>
      <c r="W44" s="68"/>
    </row>
    <row r="45" spans="1:23" customFormat="1" ht="20.45">
      <c r="A45" s="186" t="s">
        <v>75</v>
      </c>
      <c r="B45" s="186"/>
      <c r="C45" s="85">
        <f>SUM(C5:C44)</f>
        <v>270000</v>
      </c>
      <c r="D45" s="91">
        <f>SUM(D5:D44)</f>
        <v>13500</v>
      </c>
      <c r="E45" s="91">
        <f t="shared" ref="E45:K45" si="1">SUM(E5:E44)</f>
        <v>13500</v>
      </c>
      <c r="F45" s="91">
        <f t="shared" si="1"/>
        <v>13500</v>
      </c>
      <c r="G45" s="91">
        <f t="shared" si="1"/>
        <v>13500</v>
      </c>
      <c r="H45" s="91">
        <f>SUM(H5:H44)</f>
        <v>13500</v>
      </c>
      <c r="I45" s="91">
        <f t="shared" si="1"/>
        <v>13500</v>
      </c>
      <c r="J45" s="91">
        <f t="shared" si="1"/>
        <v>13500</v>
      </c>
      <c r="K45" s="91">
        <f t="shared" si="1"/>
        <v>13500</v>
      </c>
      <c r="L45" s="91">
        <f>SUM(L5:L44)</f>
        <v>13500</v>
      </c>
      <c r="M45" s="91">
        <f t="shared" ref="M45:O45" si="2">SUM(M5:M44)</f>
        <v>13500</v>
      </c>
      <c r="N45" s="91">
        <f t="shared" si="2"/>
        <v>13500</v>
      </c>
      <c r="O45" s="91">
        <f t="shared" si="2"/>
        <v>13500</v>
      </c>
      <c r="P45" s="91">
        <f>SUM(P5:P44)</f>
        <v>13500</v>
      </c>
      <c r="Q45" s="91">
        <f t="shared" ref="Q45:W45" si="3">SUM(Q5:Q44)</f>
        <v>13500</v>
      </c>
      <c r="R45" s="91">
        <f t="shared" si="3"/>
        <v>13500</v>
      </c>
      <c r="S45" s="91">
        <f t="shared" si="3"/>
        <v>13500</v>
      </c>
      <c r="T45" s="91">
        <f t="shared" si="3"/>
        <v>13500</v>
      </c>
      <c r="U45" s="91">
        <f t="shared" si="3"/>
        <v>13500</v>
      </c>
      <c r="V45" s="91">
        <f t="shared" si="3"/>
        <v>13500</v>
      </c>
      <c r="W45" s="91">
        <f t="shared" si="3"/>
        <v>13500</v>
      </c>
    </row>
  </sheetData>
  <sheetProtection algorithmName="SHA-512" hashValue="Klw94BeSZr1sf4Bul3QNOyjVeBOLlu1dG/7tx0u5UNZIOKg8EurOHCoRIVlbHG9Co1j/2wAOAwgvmVgb+NoYHQ==" saltValue="IQQ47ox3EtDyNgzCiocD0A==" spinCount="100000" sheet="1" objects="1" scenarios="1" selectLockedCells="1"/>
  <mergeCells count="10">
    <mergeCell ref="A1:B1"/>
    <mergeCell ref="C1:R1"/>
    <mergeCell ref="A45:B45"/>
    <mergeCell ref="A25:A34"/>
    <mergeCell ref="A35:A44"/>
    <mergeCell ref="A3:C3"/>
    <mergeCell ref="A5:A14"/>
    <mergeCell ref="A15:A24"/>
    <mergeCell ref="D3:W3"/>
    <mergeCell ref="A2:W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131E-2CAB-4DF4-AB2F-3E8E5776B68F}">
  <dimension ref="A1:Y45"/>
  <sheetViews>
    <sheetView zoomScale="80" zoomScaleNormal="80" workbookViewId="0">
      <selection activeCell="F10" sqref="F10:Y10"/>
    </sheetView>
  </sheetViews>
  <sheetFormatPr defaultColWidth="8.7109375" defaultRowHeight="14.45"/>
  <cols>
    <col min="1" max="1" width="28" style="58" customWidth="1"/>
    <col min="2" max="2" width="34.7109375" style="58" customWidth="1"/>
    <col min="3" max="3" width="15" style="58" customWidth="1"/>
    <col min="4" max="4" width="14.28515625" style="58" customWidth="1"/>
    <col min="5" max="5" width="16.5703125" style="58" customWidth="1"/>
    <col min="6" max="6" width="11.7109375" style="58" customWidth="1"/>
    <col min="7" max="7" width="12" style="58" customWidth="1"/>
    <col min="8" max="8" width="14.28515625" style="58" customWidth="1"/>
    <col min="9" max="9" width="13.7109375" style="58" customWidth="1"/>
    <col min="10" max="10" width="14.28515625" style="58" customWidth="1"/>
    <col min="11" max="11" width="11.7109375" style="58" customWidth="1"/>
    <col min="12" max="12" width="13.28515625" style="58" customWidth="1"/>
    <col min="13" max="13" width="13.7109375" style="58" customWidth="1"/>
    <col min="14" max="14" width="14.42578125" style="58" customWidth="1"/>
    <col min="15" max="15" width="14.7109375" style="58" customWidth="1"/>
    <col min="16" max="16" width="12.7109375" style="58" customWidth="1"/>
    <col min="17" max="17" width="12.28515625" style="58" customWidth="1"/>
    <col min="18" max="18" width="14.28515625" style="58" customWidth="1"/>
    <col min="19" max="19" width="12.42578125" style="58" customWidth="1"/>
    <col min="20" max="20" width="13.7109375" style="58" customWidth="1"/>
    <col min="21" max="25" width="14.28515625" style="58" customWidth="1"/>
    <col min="26" max="26" width="15.42578125" style="58" customWidth="1"/>
    <col min="27" max="27" width="11.28515625" style="58" customWidth="1"/>
    <col min="28" max="16384" width="8.7109375" style="58"/>
  </cols>
  <sheetData>
    <row r="1" spans="1:25" ht="100.5" customHeight="1">
      <c r="A1" s="169"/>
      <c r="B1" s="169"/>
      <c r="C1" s="170" t="s">
        <v>0</v>
      </c>
      <c r="D1" s="170"/>
      <c r="E1" s="170"/>
      <c r="F1" s="170"/>
      <c r="G1" s="170"/>
      <c r="H1" s="170"/>
      <c r="I1" s="170"/>
      <c r="J1" s="170"/>
      <c r="K1" s="170"/>
      <c r="L1" s="170"/>
      <c r="M1" s="170"/>
      <c r="N1" s="170"/>
      <c r="O1" s="170"/>
      <c r="P1" s="170"/>
      <c r="Q1" s="170"/>
      <c r="R1" s="170"/>
      <c r="S1" s="170"/>
      <c r="T1" s="170"/>
    </row>
    <row r="2" spans="1:25" ht="34.15" customHeight="1">
      <c r="A2" s="192" t="s">
        <v>12</v>
      </c>
      <c r="B2" s="192"/>
      <c r="C2" s="192"/>
      <c r="D2" s="192"/>
      <c r="E2" s="192"/>
      <c r="F2" s="192"/>
      <c r="G2" s="192"/>
      <c r="H2" s="192"/>
      <c r="I2" s="192"/>
      <c r="J2" s="192"/>
      <c r="K2" s="192"/>
      <c r="L2" s="192"/>
      <c r="M2" s="192"/>
      <c r="N2" s="192"/>
      <c r="O2" s="192"/>
      <c r="P2" s="192"/>
      <c r="Q2" s="192"/>
      <c r="R2" s="192"/>
      <c r="S2" s="192"/>
      <c r="T2" s="182"/>
      <c r="U2" s="183"/>
      <c r="V2" s="183"/>
      <c r="W2" s="183"/>
      <c r="X2" s="183"/>
      <c r="Y2" s="183"/>
    </row>
    <row r="3" spans="1:25" ht="25.15" customHeight="1">
      <c r="A3" s="193" t="s">
        <v>12</v>
      </c>
      <c r="B3" s="194"/>
      <c r="C3" s="194"/>
      <c r="D3" s="194"/>
      <c r="E3" s="195"/>
      <c r="F3" s="196" t="s">
        <v>5</v>
      </c>
      <c r="G3" s="191"/>
      <c r="H3" s="191"/>
      <c r="I3" s="191"/>
      <c r="J3" s="191"/>
      <c r="K3" s="191"/>
      <c r="L3" s="191"/>
      <c r="M3" s="191"/>
      <c r="N3" s="191"/>
      <c r="O3" s="191"/>
      <c r="P3" s="191"/>
      <c r="Q3" s="191"/>
      <c r="R3" s="191"/>
      <c r="S3" s="191"/>
      <c r="T3" s="191"/>
      <c r="U3" s="191"/>
      <c r="V3" s="191"/>
      <c r="W3" s="191"/>
      <c r="X3" s="191"/>
      <c r="Y3" s="191"/>
    </row>
    <row r="4" spans="1:25" ht="30.4" customHeight="1">
      <c r="A4" s="61" t="s">
        <v>48</v>
      </c>
      <c r="B4" s="61" t="s">
        <v>82</v>
      </c>
      <c r="C4" s="61" t="s">
        <v>83</v>
      </c>
      <c r="D4" s="61" t="s">
        <v>84</v>
      </c>
      <c r="E4" s="85" t="s">
        <v>85</v>
      </c>
      <c r="F4" s="61" t="s">
        <v>52</v>
      </c>
      <c r="G4" s="61" t="s">
        <v>53</v>
      </c>
      <c r="H4" s="61" t="s">
        <v>54</v>
      </c>
      <c r="I4" s="61" t="s">
        <v>55</v>
      </c>
      <c r="J4" s="61" t="s">
        <v>56</v>
      </c>
      <c r="K4" s="61" t="s">
        <v>57</v>
      </c>
      <c r="L4" s="61" t="s">
        <v>58</v>
      </c>
      <c r="M4" s="61" t="s">
        <v>59</v>
      </c>
      <c r="N4" s="61" t="s">
        <v>60</v>
      </c>
      <c r="O4" s="61" t="s">
        <v>61</v>
      </c>
      <c r="P4" s="61" t="s">
        <v>62</v>
      </c>
      <c r="Q4" s="61" t="s">
        <v>63</v>
      </c>
      <c r="R4" s="61" t="s">
        <v>64</v>
      </c>
      <c r="S4" s="61" t="s">
        <v>65</v>
      </c>
      <c r="T4" s="62" t="s">
        <v>66</v>
      </c>
      <c r="U4" s="62" t="s">
        <v>67</v>
      </c>
      <c r="V4" s="62" t="s">
        <v>68</v>
      </c>
      <c r="W4" s="62" t="s">
        <v>69</v>
      </c>
      <c r="X4" s="62" t="s">
        <v>70</v>
      </c>
      <c r="Y4" s="62" t="s">
        <v>71</v>
      </c>
    </row>
    <row r="5" spans="1:25" ht="15.6">
      <c r="A5" s="174" t="s">
        <v>18</v>
      </c>
      <c r="B5" s="114"/>
      <c r="C5" s="115"/>
      <c r="D5" s="115"/>
      <c r="E5" s="129">
        <f>SUM(F5:Y5)</f>
        <v>973577</v>
      </c>
      <c r="F5" s="64">
        <v>50000</v>
      </c>
      <c r="G5" s="65">
        <v>24000</v>
      </c>
      <c r="H5" s="65">
        <v>46000</v>
      </c>
      <c r="I5" s="65">
        <v>64000</v>
      </c>
      <c r="J5" s="65">
        <v>64000</v>
      </c>
      <c r="K5" s="65">
        <v>70000</v>
      </c>
      <c r="L5" s="65">
        <v>80000</v>
      </c>
      <c r="M5" s="65">
        <v>57000</v>
      </c>
      <c r="N5" s="64">
        <v>65000</v>
      </c>
      <c r="O5" s="65">
        <v>74000</v>
      </c>
      <c r="P5" s="65">
        <v>57577</v>
      </c>
      <c r="Q5" s="65">
        <v>52000</v>
      </c>
      <c r="R5" s="65">
        <v>58000</v>
      </c>
      <c r="S5" s="67">
        <v>60000</v>
      </c>
      <c r="T5" s="116">
        <v>58000</v>
      </c>
      <c r="U5" s="116">
        <v>30000</v>
      </c>
      <c r="V5" s="116">
        <v>26000</v>
      </c>
      <c r="W5" s="116">
        <v>18000</v>
      </c>
      <c r="X5" s="116">
        <v>11000</v>
      </c>
      <c r="Y5" s="116">
        <v>9000</v>
      </c>
    </row>
    <row r="6" spans="1:25" ht="15.6">
      <c r="A6" s="175"/>
      <c r="B6" s="114"/>
      <c r="C6" s="115"/>
      <c r="D6" s="115"/>
      <c r="E6" s="129">
        <f t="shared" ref="E6:E44" si="0">SUM(F6:Y6)</f>
        <v>70000</v>
      </c>
      <c r="F6" s="64">
        <v>3500</v>
      </c>
      <c r="G6" s="64">
        <v>3500</v>
      </c>
      <c r="H6" s="64">
        <v>3500</v>
      </c>
      <c r="I6" s="64">
        <v>3500</v>
      </c>
      <c r="J6" s="64">
        <v>3500</v>
      </c>
      <c r="K6" s="64">
        <v>3500</v>
      </c>
      <c r="L6" s="64">
        <v>3500</v>
      </c>
      <c r="M6" s="64">
        <v>3500</v>
      </c>
      <c r="N6" s="64">
        <v>3500</v>
      </c>
      <c r="O6" s="64">
        <v>3500</v>
      </c>
      <c r="P6" s="64">
        <v>3500</v>
      </c>
      <c r="Q6" s="64">
        <v>3500</v>
      </c>
      <c r="R6" s="64">
        <v>3500</v>
      </c>
      <c r="S6" s="117">
        <v>3500</v>
      </c>
      <c r="T6" s="116">
        <v>3500</v>
      </c>
      <c r="U6" s="116">
        <v>3500</v>
      </c>
      <c r="V6" s="116">
        <v>3500</v>
      </c>
      <c r="W6" s="116">
        <v>3500</v>
      </c>
      <c r="X6" s="116">
        <v>3500</v>
      </c>
      <c r="Y6" s="116">
        <v>3500</v>
      </c>
    </row>
    <row r="7" spans="1:25" ht="15.6">
      <c r="A7" s="175"/>
      <c r="B7" s="114"/>
      <c r="C7" s="115"/>
      <c r="D7" s="115"/>
      <c r="E7" s="129">
        <f t="shared" si="0"/>
        <v>40000</v>
      </c>
      <c r="F7" s="64">
        <v>2000</v>
      </c>
      <c r="G7" s="64">
        <v>2000</v>
      </c>
      <c r="H7" s="64">
        <v>2000</v>
      </c>
      <c r="I7" s="64">
        <v>2000</v>
      </c>
      <c r="J7" s="64">
        <v>2000</v>
      </c>
      <c r="K7" s="64">
        <v>2000</v>
      </c>
      <c r="L7" s="64">
        <v>2000</v>
      </c>
      <c r="M7" s="64">
        <v>2000</v>
      </c>
      <c r="N7" s="64">
        <v>2000</v>
      </c>
      <c r="O7" s="64">
        <v>2000</v>
      </c>
      <c r="P7" s="64">
        <v>2000</v>
      </c>
      <c r="Q7" s="64">
        <v>2000</v>
      </c>
      <c r="R7" s="64">
        <v>2000</v>
      </c>
      <c r="S7" s="117">
        <v>2000</v>
      </c>
      <c r="T7" s="116">
        <v>2000</v>
      </c>
      <c r="U7" s="116">
        <v>2000</v>
      </c>
      <c r="V7" s="116">
        <v>2000</v>
      </c>
      <c r="W7" s="116">
        <v>2000</v>
      </c>
      <c r="X7" s="116">
        <v>2000</v>
      </c>
      <c r="Y7" s="116">
        <v>2000</v>
      </c>
    </row>
    <row r="8" spans="1:25" ht="15.6">
      <c r="A8" s="175"/>
      <c r="B8" s="114"/>
      <c r="C8" s="115"/>
      <c r="D8" s="115"/>
      <c r="E8" s="129">
        <f t="shared" si="0"/>
        <v>58000</v>
      </c>
      <c r="F8" s="64">
        <v>1000</v>
      </c>
      <c r="G8" s="65">
        <v>3000</v>
      </c>
      <c r="H8" s="65">
        <v>3000</v>
      </c>
      <c r="I8" s="65">
        <v>3000</v>
      </c>
      <c r="J8" s="65">
        <v>3000</v>
      </c>
      <c r="K8" s="65">
        <v>3000</v>
      </c>
      <c r="L8" s="65">
        <v>3000</v>
      </c>
      <c r="M8" s="65">
        <v>3000</v>
      </c>
      <c r="N8" s="64">
        <v>3000</v>
      </c>
      <c r="O8" s="65">
        <v>3000</v>
      </c>
      <c r="P8" s="65">
        <v>3000</v>
      </c>
      <c r="Q8" s="65">
        <v>3000</v>
      </c>
      <c r="R8" s="65">
        <v>3000</v>
      </c>
      <c r="S8" s="65">
        <v>3000</v>
      </c>
      <c r="T8" s="65">
        <v>3000</v>
      </c>
      <c r="U8" s="65">
        <v>3000</v>
      </c>
      <c r="V8" s="65">
        <v>3000</v>
      </c>
      <c r="W8" s="65">
        <v>3000</v>
      </c>
      <c r="X8" s="65">
        <v>3000</v>
      </c>
      <c r="Y8" s="65">
        <v>3000</v>
      </c>
    </row>
    <row r="9" spans="1:25" ht="15.6">
      <c r="A9" s="175"/>
      <c r="B9" s="114"/>
      <c r="C9" s="115"/>
      <c r="D9" s="115"/>
      <c r="E9" s="129">
        <f t="shared" si="0"/>
        <v>49500</v>
      </c>
      <c r="F9" s="64">
        <v>2000</v>
      </c>
      <c r="G9" s="64">
        <v>2500</v>
      </c>
      <c r="H9" s="64">
        <v>2500</v>
      </c>
      <c r="I9" s="64">
        <v>2500</v>
      </c>
      <c r="J9" s="64">
        <v>2500</v>
      </c>
      <c r="K9" s="64">
        <v>2500</v>
      </c>
      <c r="L9" s="64">
        <v>2500</v>
      </c>
      <c r="M9" s="64">
        <v>2500</v>
      </c>
      <c r="N9" s="64">
        <v>2500</v>
      </c>
      <c r="O9" s="64">
        <v>2500</v>
      </c>
      <c r="P9" s="64">
        <v>2500</v>
      </c>
      <c r="Q9" s="64">
        <v>2500</v>
      </c>
      <c r="R9" s="64">
        <v>2500</v>
      </c>
      <c r="S9" s="64">
        <v>2500</v>
      </c>
      <c r="T9" s="64">
        <v>2500</v>
      </c>
      <c r="U9" s="64">
        <v>2500</v>
      </c>
      <c r="V9" s="64">
        <v>2500</v>
      </c>
      <c r="W9" s="64">
        <v>2500</v>
      </c>
      <c r="X9" s="64">
        <v>2500</v>
      </c>
      <c r="Y9" s="64">
        <v>2500</v>
      </c>
    </row>
    <row r="10" spans="1:25" ht="15.6">
      <c r="A10" s="175"/>
      <c r="B10" s="114"/>
      <c r="C10" s="115"/>
      <c r="D10" s="115"/>
      <c r="E10" s="129">
        <f t="shared" si="0"/>
        <v>100000</v>
      </c>
      <c r="F10" s="64">
        <v>5000</v>
      </c>
      <c r="G10" s="64">
        <v>5000</v>
      </c>
      <c r="H10" s="64">
        <v>5000</v>
      </c>
      <c r="I10" s="64">
        <v>5000</v>
      </c>
      <c r="J10" s="64">
        <v>5000</v>
      </c>
      <c r="K10" s="64">
        <v>5000</v>
      </c>
      <c r="L10" s="64">
        <v>5000</v>
      </c>
      <c r="M10" s="64">
        <v>5000</v>
      </c>
      <c r="N10" s="64">
        <v>5000</v>
      </c>
      <c r="O10" s="64">
        <v>5000</v>
      </c>
      <c r="P10" s="64">
        <v>5000</v>
      </c>
      <c r="Q10" s="64">
        <v>5000</v>
      </c>
      <c r="R10" s="64">
        <v>5000</v>
      </c>
      <c r="S10" s="64">
        <v>5000</v>
      </c>
      <c r="T10" s="64">
        <v>5000</v>
      </c>
      <c r="U10" s="64">
        <v>5000</v>
      </c>
      <c r="V10" s="64">
        <v>5000</v>
      </c>
      <c r="W10" s="64">
        <v>5000</v>
      </c>
      <c r="X10" s="64">
        <v>5000</v>
      </c>
      <c r="Y10" s="64">
        <v>5000</v>
      </c>
    </row>
    <row r="11" spans="1:25" ht="15.6">
      <c r="A11" s="175"/>
      <c r="B11" s="114"/>
      <c r="C11" s="115"/>
      <c r="D11" s="115"/>
      <c r="E11" s="129">
        <f t="shared" si="0"/>
        <v>0</v>
      </c>
      <c r="F11" s="64"/>
      <c r="G11" s="65"/>
      <c r="H11" s="65"/>
      <c r="I11" s="65"/>
      <c r="J11" s="65"/>
      <c r="K11" s="65"/>
      <c r="L11" s="65"/>
      <c r="M11" s="65"/>
      <c r="N11" s="64"/>
      <c r="O11" s="65"/>
      <c r="P11" s="65"/>
      <c r="Q11" s="65"/>
      <c r="R11" s="65"/>
      <c r="S11" s="67"/>
      <c r="T11" s="116"/>
      <c r="U11" s="68"/>
      <c r="V11" s="68"/>
      <c r="W11" s="68"/>
      <c r="X11" s="68"/>
      <c r="Y11" s="68"/>
    </row>
    <row r="12" spans="1:25" ht="15.6">
      <c r="A12" s="175"/>
      <c r="B12" s="114"/>
      <c r="C12" s="115"/>
      <c r="D12" s="115"/>
      <c r="E12" s="129">
        <f t="shared" si="0"/>
        <v>0</v>
      </c>
      <c r="F12" s="64"/>
      <c r="G12" s="65"/>
      <c r="H12" s="65"/>
      <c r="I12" s="65"/>
      <c r="J12" s="65"/>
      <c r="K12" s="65"/>
      <c r="L12" s="65"/>
      <c r="M12" s="65"/>
      <c r="N12" s="64"/>
      <c r="O12" s="65"/>
      <c r="P12" s="65"/>
      <c r="Q12" s="65"/>
      <c r="R12" s="65"/>
      <c r="S12" s="67"/>
      <c r="T12" s="116"/>
      <c r="U12" s="68"/>
      <c r="V12" s="68"/>
      <c r="W12" s="68"/>
      <c r="X12" s="68"/>
      <c r="Y12" s="68"/>
    </row>
    <row r="13" spans="1:25" ht="15.6">
      <c r="A13" s="175"/>
      <c r="B13" s="114"/>
      <c r="C13" s="115"/>
      <c r="D13" s="115"/>
      <c r="E13" s="129">
        <f t="shared" si="0"/>
        <v>0</v>
      </c>
      <c r="F13" s="64"/>
      <c r="G13" s="65"/>
      <c r="H13" s="65"/>
      <c r="I13" s="65"/>
      <c r="J13" s="65"/>
      <c r="K13" s="65"/>
      <c r="L13" s="65"/>
      <c r="M13" s="65"/>
      <c r="N13" s="64"/>
      <c r="O13" s="65"/>
      <c r="P13" s="65"/>
      <c r="Q13" s="65"/>
      <c r="R13" s="65"/>
      <c r="S13" s="65"/>
      <c r="T13" s="118"/>
      <c r="U13" s="78"/>
      <c r="V13" s="78"/>
      <c r="W13" s="78"/>
      <c r="X13" s="78"/>
      <c r="Y13" s="78"/>
    </row>
    <row r="14" spans="1:25" ht="16.149999999999999" thickBot="1">
      <c r="A14" s="176"/>
      <c r="B14" s="119"/>
      <c r="C14" s="120"/>
      <c r="D14" s="120"/>
      <c r="E14" s="130">
        <f t="shared" si="0"/>
        <v>0</v>
      </c>
      <c r="F14" s="71"/>
      <c r="G14" s="70"/>
      <c r="H14" s="70"/>
      <c r="I14" s="70"/>
      <c r="J14" s="70"/>
      <c r="K14" s="70"/>
      <c r="L14" s="70"/>
      <c r="M14" s="70"/>
      <c r="N14" s="71"/>
      <c r="O14" s="70"/>
      <c r="P14" s="70"/>
      <c r="Q14" s="70"/>
      <c r="R14" s="70"/>
      <c r="S14" s="70"/>
      <c r="T14" s="73"/>
      <c r="U14" s="74"/>
      <c r="V14" s="74"/>
      <c r="W14" s="74"/>
      <c r="X14" s="74"/>
      <c r="Y14" s="74"/>
    </row>
    <row r="15" spans="1:25" ht="16.149999999999999" thickTop="1">
      <c r="A15" s="175" t="s">
        <v>86</v>
      </c>
      <c r="B15" s="121"/>
      <c r="C15" s="122"/>
      <c r="D15" s="122"/>
      <c r="E15" s="131">
        <f t="shared" si="0"/>
        <v>20000</v>
      </c>
      <c r="F15" s="79">
        <v>1000</v>
      </c>
      <c r="G15" s="79">
        <v>1000</v>
      </c>
      <c r="H15" s="79">
        <v>1000</v>
      </c>
      <c r="I15" s="79">
        <v>1000</v>
      </c>
      <c r="J15" s="79">
        <v>1000</v>
      </c>
      <c r="K15" s="79">
        <v>1000</v>
      </c>
      <c r="L15" s="79">
        <v>1000</v>
      </c>
      <c r="M15" s="79">
        <v>1000</v>
      </c>
      <c r="N15" s="79">
        <v>1000</v>
      </c>
      <c r="O15" s="79">
        <v>1000</v>
      </c>
      <c r="P15" s="79">
        <v>1000</v>
      </c>
      <c r="Q15" s="79">
        <v>1000</v>
      </c>
      <c r="R15" s="79">
        <v>1000</v>
      </c>
      <c r="S15" s="79">
        <v>1000</v>
      </c>
      <c r="T15" s="123">
        <v>1000</v>
      </c>
      <c r="U15" s="124">
        <v>1000</v>
      </c>
      <c r="V15" s="124">
        <v>1000</v>
      </c>
      <c r="W15" s="124">
        <v>1000</v>
      </c>
      <c r="X15" s="124">
        <v>1000</v>
      </c>
      <c r="Y15" s="124">
        <v>1000</v>
      </c>
    </row>
    <row r="16" spans="1:25" ht="15.6">
      <c r="A16" s="175"/>
      <c r="B16" s="114"/>
      <c r="C16" s="115"/>
      <c r="D16" s="115"/>
      <c r="E16" s="129">
        <f t="shared" si="0"/>
        <v>26000</v>
      </c>
      <c r="F16" s="64">
        <v>1300</v>
      </c>
      <c r="G16" s="64">
        <v>1300</v>
      </c>
      <c r="H16" s="64">
        <v>1300</v>
      </c>
      <c r="I16" s="64">
        <v>1300</v>
      </c>
      <c r="J16" s="64">
        <v>1300</v>
      </c>
      <c r="K16" s="64">
        <v>1300</v>
      </c>
      <c r="L16" s="64">
        <v>1300</v>
      </c>
      <c r="M16" s="64">
        <v>1300</v>
      </c>
      <c r="N16" s="64">
        <v>1300</v>
      </c>
      <c r="O16" s="64">
        <v>1300</v>
      </c>
      <c r="P16" s="64">
        <v>1300</v>
      </c>
      <c r="Q16" s="64">
        <v>1300</v>
      </c>
      <c r="R16" s="64">
        <v>1300</v>
      </c>
      <c r="S16" s="117">
        <v>1300</v>
      </c>
      <c r="T16" s="116">
        <v>1300</v>
      </c>
      <c r="U16" s="116">
        <v>1300</v>
      </c>
      <c r="V16" s="116">
        <v>1300</v>
      </c>
      <c r="W16" s="116">
        <v>1300</v>
      </c>
      <c r="X16" s="116">
        <v>1300</v>
      </c>
      <c r="Y16" s="116">
        <v>1300</v>
      </c>
    </row>
    <row r="17" spans="1:25" ht="15.6">
      <c r="A17" s="175"/>
      <c r="B17" s="114"/>
      <c r="C17" s="115"/>
      <c r="D17" s="115"/>
      <c r="E17" s="129">
        <f t="shared" si="0"/>
        <v>50000</v>
      </c>
      <c r="F17" s="64">
        <v>2500</v>
      </c>
      <c r="G17" s="64">
        <v>2500</v>
      </c>
      <c r="H17" s="64">
        <v>2500</v>
      </c>
      <c r="I17" s="64">
        <v>2500</v>
      </c>
      <c r="J17" s="64">
        <v>2500</v>
      </c>
      <c r="K17" s="64">
        <v>2500</v>
      </c>
      <c r="L17" s="64">
        <v>2500</v>
      </c>
      <c r="M17" s="64">
        <v>2500</v>
      </c>
      <c r="N17" s="64">
        <v>2500</v>
      </c>
      <c r="O17" s="64">
        <v>2500</v>
      </c>
      <c r="P17" s="64">
        <v>2500</v>
      </c>
      <c r="Q17" s="64">
        <v>2500</v>
      </c>
      <c r="R17" s="64">
        <v>2500</v>
      </c>
      <c r="S17" s="117">
        <v>2500</v>
      </c>
      <c r="T17" s="116">
        <v>2500</v>
      </c>
      <c r="U17" s="116">
        <v>2500</v>
      </c>
      <c r="V17" s="116">
        <v>2500</v>
      </c>
      <c r="W17" s="116">
        <v>2500</v>
      </c>
      <c r="X17" s="116">
        <v>2500</v>
      </c>
      <c r="Y17" s="116">
        <v>2500</v>
      </c>
    </row>
    <row r="18" spans="1:25" ht="15.6">
      <c r="A18" s="175"/>
      <c r="B18" s="114"/>
      <c r="C18" s="115"/>
      <c r="D18" s="115"/>
      <c r="E18" s="129">
        <f t="shared" si="0"/>
        <v>100000</v>
      </c>
      <c r="F18" s="64">
        <v>5000</v>
      </c>
      <c r="G18" s="64">
        <v>5000</v>
      </c>
      <c r="H18" s="64">
        <v>5000</v>
      </c>
      <c r="I18" s="64">
        <v>5000</v>
      </c>
      <c r="J18" s="64">
        <v>5000</v>
      </c>
      <c r="K18" s="64">
        <v>5000</v>
      </c>
      <c r="L18" s="64">
        <v>5000</v>
      </c>
      <c r="M18" s="64">
        <v>5000</v>
      </c>
      <c r="N18" s="64">
        <v>5000</v>
      </c>
      <c r="O18" s="64">
        <v>5000</v>
      </c>
      <c r="P18" s="64">
        <v>5000</v>
      </c>
      <c r="Q18" s="64">
        <v>5000</v>
      </c>
      <c r="R18" s="64">
        <v>5000</v>
      </c>
      <c r="S18" s="117">
        <v>5000</v>
      </c>
      <c r="T18" s="116">
        <v>5000</v>
      </c>
      <c r="U18" s="116">
        <v>5000</v>
      </c>
      <c r="V18" s="116">
        <v>5000</v>
      </c>
      <c r="W18" s="116">
        <v>5000</v>
      </c>
      <c r="X18" s="116">
        <v>5000</v>
      </c>
      <c r="Y18" s="116">
        <v>5000</v>
      </c>
    </row>
    <row r="19" spans="1:25" ht="15.6">
      <c r="A19" s="175"/>
      <c r="B19" s="114"/>
      <c r="C19" s="115"/>
      <c r="D19" s="115"/>
      <c r="E19" s="129">
        <f t="shared" si="0"/>
        <v>0</v>
      </c>
      <c r="F19" s="64"/>
      <c r="G19" s="65"/>
      <c r="H19" s="65"/>
      <c r="I19" s="65"/>
      <c r="J19" s="65"/>
      <c r="K19" s="65"/>
      <c r="L19" s="65"/>
      <c r="M19" s="65"/>
      <c r="N19" s="64"/>
      <c r="O19" s="65"/>
      <c r="P19" s="65"/>
      <c r="Q19" s="65"/>
      <c r="R19" s="65"/>
      <c r="S19" s="65"/>
      <c r="T19" s="118"/>
      <c r="U19" s="78"/>
      <c r="V19" s="78"/>
      <c r="W19" s="78"/>
      <c r="X19" s="78"/>
      <c r="Y19" s="78"/>
    </row>
    <row r="20" spans="1:25" ht="15.6">
      <c r="A20" s="175"/>
      <c r="B20" s="114"/>
      <c r="C20" s="115"/>
      <c r="D20" s="115"/>
      <c r="E20" s="129">
        <f t="shared" si="0"/>
        <v>0</v>
      </c>
      <c r="F20" s="64"/>
      <c r="G20" s="65"/>
      <c r="H20" s="65"/>
      <c r="I20" s="65"/>
      <c r="J20" s="65"/>
      <c r="K20" s="65"/>
      <c r="L20" s="65"/>
      <c r="M20" s="65"/>
      <c r="N20" s="64"/>
      <c r="O20" s="65"/>
      <c r="P20" s="65"/>
      <c r="Q20" s="65"/>
      <c r="R20" s="65"/>
      <c r="S20" s="65"/>
      <c r="T20" s="67"/>
      <c r="U20" s="68"/>
      <c r="V20" s="68"/>
      <c r="W20" s="68"/>
      <c r="X20" s="68"/>
      <c r="Y20" s="68"/>
    </row>
    <row r="21" spans="1:25" ht="15.6">
      <c r="A21" s="175"/>
      <c r="B21" s="114"/>
      <c r="C21" s="115"/>
      <c r="D21" s="115"/>
      <c r="E21" s="129">
        <f t="shared" si="0"/>
        <v>0</v>
      </c>
      <c r="F21" s="64"/>
      <c r="G21" s="65"/>
      <c r="H21" s="65"/>
      <c r="I21" s="65"/>
      <c r="J21" s="65"/>
      <c r="K21" s="65"/>
      <c r="L21" s="65"/>
      <c r="M21" s="65"/>
      <c r="N21" s="64"/>
      <c r="O21" s="65"/>
      <c r="P21" s="65"/>
      <c r="Q21" s="65"/>
      <c r="R21" s="65"/>
      <c r="S21" s="65"/>
      <c r="T21" s="67"/>
      <c r="U21" s="68"/>
      <c r="V21" s="68"/>
      <c r="W21" s="68"/>
      <c r="X21" s="68"/>
      <c r="Y21" s="68"/>
    </row>
    <row r="22" spans="1:25" ht="15.6">
      <c r="A22" s="175"/>
      <c r="B22" s="114"/>
      <c r="C22" s="115"/>
      <c r="D22" s="115"/>
      <c r="E22" s="129">
        <f t="shared" si="0"/>
        <v>0</v>
      </c>
      <c r="F22" s="64"/>
      <c r="G22" s="65"/>
      <c r="H22" s="65"/>
      <c r="I22" s="65"/>
      <c r="J22" s="65"/>
      <c r="K22" s="65"/>
      <c r="L22" s="65"/>
      <c r="M22" s="65"/>
      <c r="N22" s="64"/>
      <c r="O22" s="65"/>
      <c r="P22" s="65"/>
      <c r="Q22" s="65"/>
      <c r="R22" s="65"/>
      <c r="S22" s="65"/>
      <c r="T22" s="67"/>
      <c r="U22" s="68"/>
      <c r="V22" s="68"/>
      <c r="W22" s="68"/>
      <c r="X22" s="68"/>
      <c r="Y22" s="68"/>
    </row>
    <row r="23" spans="1:25" ht="15.6">
      <c r="A23" s="175"/>
      <c r="B23" s="114"/>
      <c r="C23" s="115"/>
      <c r="D23" s="115"/>
      <c r="E23" s="129">
        <f t="shared" si="0"/>
        <v>0</v>
      </c>
      <c r="F23" s="64"/>
      <c r="G23" s="65"/>
      <c r="H23" s="65"/>
      <c r="I23" s="65"/>
      <c r="J23" s="65"/>
      <c r="K23" s="65"/>
      <c r="L23" s="65"/>
      <c r="M23" s="65"/>
      <c r="N23" s="64"/>
      <c r="O23" s="65"/>
      <c r="P23" s="65"/>
      <c r="Q23" s="65"/>
      <c r="R23" s="65"/>
      <c r="S23" s="65"/>
      <c r="T23" s="67"/>
      <c r="U23" s="68"/>
      <c r="V23" s="68"/>
      <c r="W23" s="68"/>
      <c r="X23" s="68"/>
      <c r="Y23" s="68"/>
    </row>
    <row r="24" spans="1:25" ht="16.149999999999999" thickBot="1">
      <c r="A24" s="176"/>
      <c r="B24" s="119"/>
      <c r="C24" s="120"/>
      <c r="D24" s="120"/>
      <c r="E24" s="130">
        <f t="shared" si="0"/>
        <v>0</v>
      </c>
      <c r="F24" s="71"/>
      <c r="G24" s="70"/>
      <c r="H24" s="70"/>
      <c r="I24" s="70"/>
      <c r="J24" s="70"/>
      <c r="K24" s="70"/>
      <c r="L24" s="70"/>
      <c r="M24" s="70"/>
      <c r="N24" s="71"/>
      <c r="O24" s="70"/>
      <c r="P24" s="70"/>
      <c r="Q24" s="70"/>
      <c r="R24" s="70"/>
      <c r="S24" s="70"/>
      <c r="T24" s="73"/>
      <c r="U24" s="74"/>
      <c r="V24" s="74"/>
      <c r="W24" s="74"/>
      <c r="X24" s="74"/>
      <c r="Y24" s="74"/>
    </row>
    <row r="25" spans="1:25" ht="16.149999999999999" thickTop="1">
      <c r="A25" s="178" t="s">
        <v>87</v>
      </c>
      <c r="B25" s="121"/>
      <c r="C25" s="122"/>
      <c r="D25" s="122"/>
      <c r="E25" s="131">
        <f t="shared" si="0"/>
        <v>0</v>
      </c>
      <c r="F25" s="79"/>
      <c r="G25" s="76"/>
      <c r="H25" s="76"/>
      <c r="I25" s="76"/>
      <c r="J25" s="76"/>
      <c r="K25" s="76"/>
      <c r="L25" s="76"/>
      <c r="M25" s="76"/>
      <c r="N25" s="79"/>
      <c r="O25" s="76"/>
      <c r="P25" s="76"/>
      <c r="Q25" s="76"/>
      <c r="R25" s="76"/>
      <c r="S25" s="76"/>
      <c r="T25" s="118"/>
      <c r="U25" s="78"/>
      <c r="V25" s="78"/>
      <c r="W25" s="78"/>
      <c r="X25" s="78"/>
      <c r="Y25" s="78"/>
    </row>
    <row r="26" spans="1:25" ht="15.6">
      <c r="A26" s="178"/>
      <c r="B26" s="114"/>
      <c r="C26" s="125"/>
      <c r="D26" s="125"/>
      <c r="E26" s="129">
        <f t="shared" si="0"/>
        <v>0</v>
      </c>
      <c r="F26" s="64"/>
      <c r="G26" s="65"/>
      <c r="H26" s="65"/>
      <c r="I26" s="65"/>
      <c r="J26" s="65"/>
      <c r="K26" s="65"/>
      <c r="L26" s="65"/>
      <c r="M26" s="65"/>
      <c r="N26" s="64"/>
      <c r="O26" s="65"/>
      <c r="P26" s="65"/>
      <c r="Q26" s="65"/>
      <c r="R26" s="65"/>
      <c r="S26" s="65"/>
      <c r="T26" s="67"/>
      <c r="U26" s="68"/>
      <c r="V26" s="68"/>
      <c r="W26" s="68"/>
      <c r="X26" s="68"/>
      <c r="Y26" s="68"/>
    </row>
    <row r="27" spans="1:25" ht="15.6">
      <c r="A27" s="178"/>
      <c r="B27" s="114"/>
      <c r="C27" s="125"/>
      <c r="D27" s="125"/>
      <c r="E27" s="129">
        <f t="shared" si="0"/>
        <v>0</v>
      </c>
      <c r="F27" s="64"/>
      <c r="G27" s="65"/>
      <c r="H27" s="65"/>
      <c r="I27" s="65"/>
      <c r="J27" s="65"/>
      <c r="K27" s="65"/>
      <c r="L27" s="65"/>
      <c r="M27" s="65"/>
      <c r="N27" s="64"/>
      <c r="O27" s="65"/>
      <c r="P27" s="65"/>
      <c r="Q27" s="65"/>
      <c r="R27" s="65"/>
      <c r="S27" s="65"/>
      <c r="T27" s="67"/>
      <c r="U27" s="68"/>
      <c r="V27" s="68"/>
      <c r="W27" s="68"/>
      <c r="X27" s="68"/>
      <c r="Y27" s="68"/>
    </row>
    <row r="28" spans="1:25" ht="15.6">
      <c r="A28" s="178"/>
      <c r="B28" s="114"/>
      <c r="C28" s="125"/>
      <c r="D28" s="125"/>
      <c r="E28" s="129">
        <f t="shared" si="0"/>
        <v>0</v>
      </c>
      <c r="F28" s="64"/>
      <c r="G28" s="65"/>
      <c r="H28" s="65"/>
      <c r="I28" s="65"/>
      <c r="J28" s="65"/>
      <c r="K28" s="65"/>
      <c r="L28" s="65"/>
      <c r="M28" s="65"/>
      <c r="N28" s="64"/>
      <c r="O28" s="65"/>
      <c r="P28" s="65"/>
      <c r="Q28" s="65"/>
      <c r="R28" s="65"/>
      <c r="S28" s="65"/>
      <c r="T28" s="67"/>
      <c r="U28" s="68"/>
      <c r="V28" s="68"/>
      <c r="W28" s="68"/>
      <c r="X28" s="68"/>
      <c r="Y28" s="68"/>
    </row>
    <row r="29" spans="1:25" ht="15.6">
      <c r="A29" s="178"/>
      <c r="B29" s="114"/>
      <c r="C29" s="125"/>
      <c r="D29" s="125"/>
      <c r="E29" s="129">
        <f t="shared" si="0"/>
        <v>0</v>
      </c>
      <c r="F29" s="64"/>
      <c r="G29" s="65"/>
      <c r="H29" s="65"/>
      <c r="I29" s="65"/>
      <c r="J29" s="65"/>
      <c r="K29" s="65"/>
      <c r="L29" s="65"/>
      <c r="M29" s="65"/>
      <c r="N29" s="64"/>
      <c r="O29" s="65"/>
      <c r="P29" s="65"/>
      <c r="Q29" s="65"/>
      <c r="R29" s="65"/>
      <c r="S29" s="65"/>
      <c r="T29" s="67"/>
      <c r="U29" s="68"/>
      <c r="V29" s="68"/>
      <c r="W29" s="68"/>
      <c r="X29" s="68"/>
      <c r="Y29" s="68"/>
    </row>
    <row r="30" spans="1:25" ht="15.6">
      <c r="A30" s="178"/>
      <c r="B30" s="114"/>
      <c r="C30" s="125"/>
      <c r="D30" s="125"/>
      <c r="E30" s="129">
        <f t="shared" si="0"/>
        <v>0</v>
      </c>
      <c r="F30" s="64"/>
      <c r="G30" s="65"/>
      <c r="H30" s="65"/>
      <c r="I30" s="65"/>
      <c r="J30" s="65"/>
      <c r="K30" s="65"/>
      <c r="L30" s="65"/>
      <c r="M30" s="65"/>
      <c r="N30" s="64"/>
      <c r="O30" s="65"/>
      <c r="P30" s="65"/>
      <c r="Q30" s="65"/>
      <c r="R30" s="65"/>
      <c r="S30" s="65"/>
      <c r="T30" s="67"/>
      <c r="U30" s="68"/>
      <c r="V30" s="68"/>
      <c r="W30" s="68"/>
      <c r="X30" s="68"/>
      <c r="Y30" s="68"/>
    </row>
    <row r="31" spans="1:25" ht="15.6">
      <c r="A31" s="178"/>
      <c r="B31" s="114"/>
      <c r="C31" s="125"/>
      <c r="D31" s="125"/>
      <c r="E31" s="129">
        <f t="shared" si="0"/>
        <v>0</v>
      </c>
      <c r="F31" s="64"/>
      <c r="G31" s="65"/>
      <c r="H31" s="65"/>
      <c r="I31" s="65"/>
      <c r="J31" s="65"/>
      <c r="K31" s="65"/>
      <c r="L31" s="65"/>
      <c r="M31" s="65"/>
      <c r="N31" s="64"/>
      <c r="O31" s="65"/>
      <c r="P31" s="65"/>
      <c r="Q31" s="65"/>
      <c r="R31" s="65"/>
      <c r="S31" s="65"/>
      <c r="T31" s="67"/>
      <c r="U31" s="68"/>
      <c r="V31" s="68"/>
      <c r="W31" s="68"/>
      <c r="X31" s="68"/>
      <c r="Y31" s="68"/>
    </row>
    <row r="32" spans="1:25" ht="15.6">
      <c r="A32" s="178"/>
      <c r="B32" s="114"/>
      <c r="C32" s="125"/>
      <c r="D32" s="125"/>
      <c r="E32" s="129">
        <f t="shared" si="0"/>
        <v>0</v>
      </c>
      <c r="F32" s="64"/>
      <c r="G32" s="65"/>
      <c r="H32" s="65"/>
      <c r="I32" s="65"/>
      <c r="J32" s="65"/>
      <c r="K32" s="65"/>
      <c r="L32" s="65"/>
      <c r="M32" s="65"/>
      <c r="N32" s="64"/>
      <c r="O32" s="65"/>
      <c r="P32" s="65"/>
      <c r="Q32" s="65"/>
      <c r="R32" s="65"/>
      <c r="S32" s="65"/>
      <c r="T32" s="67"/>
      <c r="U32" s="68"/>
      <c r="V32" s="68"/>
      <c r="W32" s="68"/>
      <c r="X32" s="68"/>
      <c r="Y32" s="68"/>
    </row>
    <row r="33" spans="1:25" ht="15.6">
      <c r="A33" s="178"/>
      <c r="B33" s="114"/>
      <c r="C33" s="125"/>
      <c r="D33" s="125"/>
      <c r="E33" s="129">
        <f t="shared" si="0"/>
        <v>0</v>
      </c>
      <c r="F33" s="64"/>
      <c r="G33" s="65"/>
      <c r="H33" s="65"/>
      <c r="I33" s="65"/>
      <c r="J33" s="65"/>
      <c r="K33" s="65"/>
      <c r="L33" s="65"/>
      <c r="M33" s="65"/>
      <c r="N33" s="64"/>
      <c r="O33" s="65"/>
      <c r="P33" s="65"/>
      <c r="Q33" s="65"/>
      <c r="R33" s="65"/>
      <c r="S33" s="65"/>
      <c r="T33" s="67"/>
      <c r="U33" s="68"/>
      <c r="V33" s="68"/>
      <c r="W33" s="68"/>
      <c r="X33" s="68"/>
      <c r="Y33" s="68"/>
    </row>
    <row r="34" spans="1:25" ht="16.149999999999999" thickBot="1">
      <c r="A34" s="179"/>
      <c r="B34" s="119"/>
      <c r="C34" s="126"/>
      <c r="D34" s="126"/>
      <c r="E34" s="130">
        <f t="shared" si="0"/>
        <v>0</v>
      </c>
      <c r="F34" s="71"/>
      <c r="G34" s="70"/>
      <c r="H34" s="70"/>
      <c r="I34" s="70"/>
      <c r="J34" s="70"/>
      <c r="K34" s="70"/>
      <c r="L34" s="70"/>
      <c r="M34" s="70"/>
      <c r="N34" s="71"/>
      <c r="O34" s="70"/>
      <c r="P34" s="70"/>
      <c r="Q34" s="70"/>
      <c r="R34" s="70"/>
      <c r="S34" s="70"/>
      <c r="T34" s="73"/>
      <c r="U34" s="74"/>
      <c r="V34" s="74"/>
      <c r="W34" s="74"/>
      <c r="X34" s="74"/>
      <c r="Y34" s="74"/>
    </row>
    <row r="35" spans="1:25" ht="16.149999999999999" thickTop="1">
      <c r="A35" s="172" t="s">
        <v>88</v>
      </c>
      <c r="B35" s="121"/>
      <c r="C35" s="122"/>
      <c r="D35" s="122"/>
      <c r="E35" s="131">
        <f t="shared" si="0"/>
        <v>0</v>
      </c>
      <c r="F35" s="79"/>
      <c r="G35" s="76"/>
      <c r="H35" s="76"/>
      <c r="I35" s="76"/>
      <c r="J35" s="76"/>
      <c r="K35" s="76"/>
      <c r="L35" s="76"/>
      <c r="M35" s="76"/>
      <c r="N35" s="79"/>
      <c r="O35" s="76"/>
      <c r="P35" s="76"/>
      <c r="Q35" s="76"/>
      <c r="R35" s="76"/>
      <c r="S35" s="76"/>
      <c r="T35" s="118"/>
      <c r="U35" s="78"/>
      <c r="V35" s="78"/>
      <c r="W35" s="78"/>
      <c r="X35" s="78"/>
      <c r="Y35" s="78"/>
    </row>
    <row r="36" spans="1:25" ht="15.6">
      <c r="A36" s="172"/>
      <c r="B36" s="114"/>
      <c r="C36" s="125"/>
      <c r="D36" s="125"/>
      <c r="E36" s="129">
        <f t="shared" si="0"/>
        <v>0</v>
      </c>
      <c r="F36" s="64"/>
      <c r="G36" s="65"/>
      <c r="H36" s="65"/>
      <c r="I36" s="65"/>
      <c r="J36" s="65"/>
      <c r="K36" s="65"/>
      <c r="L36" s="65"/>
      <c r="M36" s="65"/>
      <c r="N36" s="64"/>
      <c r="O36" s="65"/>
      <c r="P36" s="65"/>
      <c r="Q36" s="65"/>
      <c r="R36" s="65"/>
      <c r="S36" s="65"/>
      <c r="T36" s="67"/>
      <c r="U36" s="68"/>
      <c r="V36" s="68"/>
      <c r="W36" s="68"/>
      <c r="X36" s="68"/>
      <c r="Y36" s="68"/>
    </row>
    <row r="37" spans="1:25" ht="15.6">
      <c r="A37" s="172"/>
      <c r="B37" s="114"/>
      <c r="C37" s="125"/>
      <c r="D37" s="125"/>
      <c r="E37" s="129">
        <f t="shared" si="0"/>
        <v>0</v>
      </c>
      <c r="F37" s="64"/>
      <c r="G37" s="65"/>
      <c r="H37" s="65"/>
      <c r="I37" s="65"/>
      <c r="J37" s="65"/>
      <c r="K37" s="65"/>
      <c r="L37" s="65"/>
      <c r="M37" s="65"/>
      <c r="N37" s="64"/>
      <c r="O37" s="65"/>
      <c r="P37" s="65"/>
      <c r="Q37" s="65"/>
      <c r="R37" s="65"/>
      <c r="S37" s="65"/>
      <c r="T37" s="67"/>
      <c r="U37" s="68"/>
      <c r="V37" s="68"/>
      <c r="W37" s="68"/>
      <c r="X37" s="68"/>
      <c r="Y37" s="68"/>
    </row>
    <row r="38" spans="1:25" ht="15.6">
      <c r="A38" s="172"/>
      <c r="B38" s="114"/>
      <c r="C38" s="125"/>
      <c r="D38" s="125"/>
      <c r="E38" s="129">
        <f t="shared" si="0"/>
        <v>0</v>
      </c>
      <c r="F38" s="64"/>
      <c r="G38" s="65"/>
      <c r="H38" s="65"/>
      <c r="I38" s="65"/>
      <c r="J38" s="65"/>
      <c r="K38" s="65"/>
      <c r="L38" s="65"/>
      <c r="M38" s="65"/>
      <c r="N38" s="64"/>
      <c r="O38" s="65"/>
      <c r="P38" s="65"/>
      <c r="Q38" s="65"/>
      <c r="R38" s="65"/>
      <c r="S38" s="65"/>
      <c r="T38" s="67"/>
      <c r="U38" s="68"/>
      <c r="V38" s="68"/>
      <c r="W38" s="68"/>
      <c r="X38" s="68"/>
      <c r="Y38" s="68"/>
    </row>
    <row r="39" spans="1:25" ht="15.6">
      <c r="A39" s="172"/>
      <c r="B39" s="114"/>
      <c r="C39" s="125"/>
      <c r="D39" s="125"/>
      <c r="E39" s="129">
        <f t="shared" si="0"/>
        <v>0</v>
      </c>
      <c r="F39" s="64"/>
      <c r="G39" s="65"/>
      <c r="H39" s="65"/>
      <c r="I39" s="65"/>
      <c r="J39" s="65"/>
      <c r="K39" s="65"/>
      <c r="L39" s="65"/>
      <c r="M39" s="65"/>
      <c r="N39" s="64"/>
      <c r="O39" s="65"/>
      <c r="P39" s="65"/>
      <c r="Q39" s="65"/>
      <c r="R39" s="65"/>
      <c r="S39" s="65"/>
      <c r="T39" s="67"/>
      <c r="U39" s="68"/>
      <c r="V39" s="68"/>
      <c r="W39" s="68"/>
      <c r="X39" s="68"/>
      <c r="Y39" s="68"/>
    </row>
    <row r="40" spans="1:25" ht="15.6">
      <c r="A40" s="172"/>
      <c r="B40" s="114"/>
      <c r="C40" s="125"/>
      <c r="D40" s="125"/>
      <c r="E40" s="129">
        <f t="shared" si="0"/>
        <v>0</v>
      </c>
      <c r="F40" s="64"/>
      <c r="G40" s="65"/>
      <c r="H40" s="65"/>
      <c r="I40" s="65"/>
      <c r="J40" s="65"/>
      <c r="K40" s="65"/>
      <c r="L40" s="65"/>
      <c r="M40" s="65"/>
      <c r="N40" s="64"/>
      <c r="O40" s="65"/>
      <c r="P40" s="65"/>
      <c r="Q40" s="65"/>
      <c r="R40" s="65"/>
      <c r="S40" s="65"/>
      <c r="T40" s="67"/>
      <c r="U40" s="68"/>
      <c r="V40" s="68"/>
      <c r="W40" s="68"/>
      <c r="X40" s="68"/>
      <c r="Y40" s="68"/>
    </row>
    <row r="41" spans="1:25" ht="15.6">
      <c r="A41" s="172"/>
      <c r="B41" s="114"/>
      <c r="C41" s="125"/>
      <c r="D41" s="125"/>
      <c r="E41" s="129">
        <f t="shared" si="0"/>
        <v>0</v>
      </c>
      <c r="F41" s="64"/>
      <c r="G41" s="65"/>
      <c r="H41" s="65"/>
      <c r="I41" s="65"/>
      <c r="J41" s="65"/>
      <c r="K41" s="65"/>
      <c r="L41" s="65"/>
      <c r="M41" s="65"/>
      <c r="N41" s="64"/>
      <c r="O41" s="65"/>
      <c r="P41" s="65"/>
      <c r="Q41" s="65"/>
      <c r="R41" s="65"/>
      <c r="S41" s="65"/>
      <c r="T41" s="67"/>
      <c r="U41" s="68"/>
      <c r="V41" s="68"/>
      <c r="W41" s="68"/>
      <c r="X41" s="68"/>
      <c r="Y41" s="68"/>
    </row>
    <row r="42" spans="1:25" ht="15.6">
      <c r="A42" s="172"/>
      <c r="B42" s="114"/>
      <c r="C42" s="125"/>
      <c r="D42" s="125"/>
      <c r="E42" s="129">
        <f t="shared" si="0"/>
        <v>0</v>
      </c>
      <c r="F42" s="64"/>
      <c r="G42" s="65"/>
      <c r="H42" s="65"/>
      <c r="I42" s="65"/>
      <c r="J42" s="65"/>
      <c r="K42" s="65"/>
      <c r="L42" s="65"/>
      <c r="M42" s="65"/>
      <c r="N42" s="64"/>
      <c r="O42" s="65"/>
      <c r="P42" s="65"/>
      <c r="Q42" s="65"/>
      <c r="R42" s="65"/>
      <c r="S42" s="65"/>
      <c r="T42" s="67"/>
      <c r="U42" s="68"/>
      <c r="V42" s="68"/>
      <c r="W42" s="68"/>
      <c r="X42" s="68"/>
      <c r="Y42" s="68"/>
    </row>
    <row r="43" spans="1:25" ht="15.6">
      <c r="A43" s="172"/>
      <c r="B43" s="114"/>
      <c r="C43" s="125"/>
      <c r="D43" s="125"/>
      <c r="E43" s="129">
        <f t="shared" si="0"/>
        <v>0</v>
      </c>
      <c r="F43" s="64"/>
      <c r="G43" s="65"/>
      <c r="H43" s="65"/>
      <c r="I43" s="65"/>
      <c r="J43" s="65"/>
      <c r="K43" s="65"/>
      <c r="L43" s="65"/>
      <c r="M43" s="65"/>
      <c r="N43" s="64"/>
      <c r="O43" s="65"/>
      <c r="P43" s="65"/>
      <c r="Q43" s="65"/>
      <c r="R43" s="65"/>
      <c r="S43" s="65"/>
      <c r="T43" s="67"/>
      <c r="U43" s="68"/>
      <c r="V43" s="68"/>
      <c r="W43" s="68"/>
      <c r="X43" s="68"/>
      <c r="Y43" s="68"/>
    </row>
    <row r="44" spans="1:25" ht="15.6">
      <c r="A44" s="172"/>
      <c r="B44" s="127"/>
      <c r="C44" s="128"/>
      <c r="D44" s="128"/>
      <c r="E44" s="129">
        <f t="shared" si="0"/>
        <v>0</v>
      </c>
      <c r="F44" s="81"/>
      <c r="G44" s="82"/>
      <c r="H44" s="82"/>
      <c r="I44" s="82"/>
      <c r="J44" s="82"/>
      <c r="K44" s="82"/>
      <c r="L44" s="82"/>
      <c r="M44" s="82"/>
      <c r="N44" s="81"/>
      <c r="O44" s="82"/>
      <c r="P44" s="82"/>
      <c r="Q44" s="82"/>
      <c r="R44" s="82"/>
      <c r="S44" s="82"/>
      <c r="T44" s="84"/>
      <c r="U44" s="68"/>
      <c r="V44" s="68"/>
      <c r="W44" s="68"/>
      <c r="X44" s="68"/>
      <c r="Y44" s="68"/>
    </row>
    <row r="45" spans="1:25" customFormat="1" ht="20.45">
      <c r="A45" s="186" t="s">
        <v>75</v>
      </c>
      <c r="B45" s="186"/>
      <c r="C45" s="186"/>
      <c r="D45" s="186"/>
      <c r="E45" s="85">
        <f>SUM(E5:E44)</f>
        <v>1487077</v>
      </c>
      <c r="F45" s="91">
        <f>SUM(F5:F44)</f>
        <v>73300</v>
      </c>
      <c r="G45" s="91">
        <f t="shared" ref="G45:M45" si="1">SUM(G5:G44)</f>
        <v>49800</v>
      </c>
      <c r="H45" s="91">
        <f t="shared" si="1"/>
        <v>71800</v>
      </c>
      <c r="I45" s="91">
        <f t="shared" si="1"/>
        <v>89800</v>
      </c>
      <c r="J45" s="91">
        <f t="shared" si="1"/>
        <v>89800</v>
      </c>
      <c r="K45" s="91">
        <f t="shared" si="1"/>
        <v>95800</v>
      </c>
      <c r="L45" s="91">
        <f t="shared" si="1"/>
        <v>105800</v>
      </c>
      <c r="M45" s="91">
        <f t="shared" si="1"/>
        <v>82800</v>
      </c>
      <c r="N45" s="91">
        <f>SUM(N5:N44)</f>
        <v>90800</v>
      </c>
      <c r="O45" s="91">
        <f t="shared" ref="O45:Y45" si="2">SUM(O5:O44)</f>
        <v>99800</v>
      </c>
      <c r="P45" s="91">
        <f t="shared" si="2"/>
        <v>83377</v>
      </c>
      <c r="Q45" s="91">
        <f t="shared" si="2"/>
        <v>77800</v>
      </c>
      <c r="R45" s="91">
        <f t="shared" si="2"/>
        <v>83800</v>
      </c>
      <c r="S45" s="91">
        <f t="shared" si="2"/>
        <v>85800</v>
      </c>
      <c r="T45" s="91">
        <f t="shared" si="2"/>
        <v>83800</v>
      </c>
      <c r="U45" s="91">
        <f t="shared" si="2"/>
        <v>55800</v>
      </c>
      <c r="V45" s="91">
        <f t="shared" si="2"/>
        <v>51800</v>
      </c>
      <c r="W45" s="91">
        <f t="shared" si="2"/>
        <v>43800</v>
      </c>
      <c r="X45" s="91">
        <f t="shared" si="2"/>
        <v>36800</v>
      </c>
      <c r="Y45" s="91">
        <f t="shared" si="2"/>
        <v>34800</v>
      </c>
    </row>
  </sheetData>
  <sheetProtection algorithmName="SHA-512" hashValue="qvVwTjPJYoAf911sHDA8bsgUn/5IxS6eNGNU6Jdk6nFJubHUL9N40O13QT5FFWAQjQ53QbKzSgXgWgZ3DGna5g==" saltValue="RzCfPrH+eBOyru1Cd2e5ww==" spinCount="100000" sheet="1" objects="1" scenarios="1" selectLockedCells="1"/>
  <mergeCells count="12">
    <mergeCell ref="A1:B1"/>
    <mergeCell ref="C1:T1"/>
    <mergeCell ref="A2:S2"/>
    <mergeCell ref="A45:B45"/>
    <mergeCell ref="C45:D45"/>
    <mergeCell ref="A25:A34"/>
    <mergeCell ref="A35:A44"/>
    <mergeCell ref="A3:E3"/>
    <mergeCell ref="A5:A14"/>
    <mergeCell ref="A15:A24"/>
    <mergeCell ref="F3:Y3"/>
    <mergeCell ref="T2:Y2"/>
  </mergeCells>
  <pageMargins left="0.7" right="0.7" top="0.75" bottom="0.75" header="0.3" footer="0.3"/>
  <pageSetup paperSize="9" orientation="portrait"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D891-002C-42CE-89AA-0E2188EDC62E}">
  <dimension ref="A1:AD56"/>
  <sheetViews>
    <sheetView topLeftCell="A43" zoomScale="90" zoomScaleNormal="90" workbookViewId="0">
      <selection activeCell="A41" sqref="A41:XFD41"/>
    </sheetView>
  </sheetViews>
  <sheetFormatPr defaultColWidth="11.42578125" defaultRowHeight="14.45"/>
  <cols>
    <col min="1" max="1" width="1.28515625" customWidth="1"/>
    <col min="2" max="2" width="43.5703125" customWidth="1"/>
    <col min="10" max="10" width="3.7109375" customWidth="1"/>
  </cols>
  <sheetData>
    <row r="1" spans="1:30" ht="67.5" customHeight="1">
      <c r="A1" s="157"/>
      <c r="B1" s="157"/>
      <c r="C1" s="204" t="s">
        <v>0</v>
      </c>
      <c r="D1" s="204"/>
      <c r="E1" s="204"/>
      <c r="F1" s="204"/>
      <c r="G1" s="204"/>
      <c r="H1" s="204"/>
      <c r="I1" s="204"/>
      <c r="J1" s="204"/>
      <c r="K1" s="7"/>
      <c r="L1" s="7"/>
      <c r="M1" s="7"/>
      <c r="N1" s="7"/>
      <c r="O1" s="7"/>
      <c r="P1" s="7"/>
      <c r="Q1" s="7"/>
      <c r="R1" s="7"/>
      <c r="S1" s="7"/>
      <c r="T1" s="156"/>
      <c r="U1" s="156"/>
      <c r="V1" s="156"/>
      <c r="W1" s="156"/>
      <c r="X1" s="156"/>
      <c r="Y1" s="156"/>
      <c r="Z1" s="156"/>
      <c r="AA1" s="156"/>
      <c r="AB1" s="156"/>
      <c r="AC1" s="156"/>
      <c r="AD1" s="156"/>
    </row>
    <row r="2" spans="1:30" ht="24" customHeight="1">
      <c r="A2" s="200" t="s">
        <v>89</v>
      </c>
      <c r="B2" s="200"/>
      <c r="C2" s="200"/>
      <c r="D2" s="200"/>
      <c r="E2" s="200"/>
      <c r="F2" s="200"/>
      <c r="G2" s="200"/>
      <c r="H2" s="200"/>
      <c r="I2" s="200"/>
      <c r="J2" s="203"/>
    </row>
    <row r="3" spans="1:30" ht="6" customHeight="1">
      <c r="A3" s="2"/>
      <c r="B3" s="1"/>
      <c r="C3" s="1"/>
      <c r="D3" s="1"/>
      <c r="E3" s="1"/>
      <c r="F3" s="1"/>
      <c r="G3" s="1"/>
      <c r="H3" s="1"/>
      <c r="I3" s="1"/>
      <c r="J3" s="1"/>
    </row>
    <row r="4" spans="1:30">
      <c r="A4" s="2"/>
      <c r="B4" s="202" t="s">
        <v>90</v>
      </c>
      <c r="C4" s="202"/>
      <c r="D4" s="202"/>
      <c r="E4" s="202"/>
      <c r="F4" s="202"/>
      <c r="G4" s="202"/>
      <c r="H4" s="202"/>
      <c r="I4" s="202"/>
      <c r="J4" s="1"/>
    </row>
    <row r="5" spans="1:30" ht="18" customHeight="1">
      <c r="A5" s="2"/>
      <c r="B5" s="202"/>
      <c r="C5" s="202"/>
      <c r="D5" s="202"/>
      <c r="E5" s="202"/>
      <c r="F5" s="202"/>
      <c r="G5" s="202"/>
      <c r="H5" s="202"/>
      <c r="I5" s="202"/>
      <c r="J5" s="1"/>
    </row>
    <row r="6" spans="1:30">
      <c r="A6" s="2"/>
      <c r="B6" s="202" t="s">
        <v>91</v>
      </c>
      <c r="C6" s="202"/>
      <c r="D6" s="202"/>
      <c r="E6" s="202"/>
      <c r="F6" s="202"/>
      <c r="G6" s="202"/>
      <c r="H6" s="202"/>
      <c r="I6" s="202"/>
      <c r="J6" s="2"/>
    </row>
    <row r="7" spans="1:30" ht="18" customHeight="1">
      <c r="A7" s="2"/>
      <c r="B7" s="202"/>
      <c r="C7" s="202"/>
      <c r="D7" s="202"/>
      <c r="E7" s="202"/>
      <c r="F7" s="202"/>
      <c r="G7" s="202"/>
      <c r="H7" s="202"/>
      <c r="I7" s="202"/>
      <c r="J7" s="2"/>
    </row>
    <row r="8" spans="1:30" ht="34.9" customHeight="1">
      <c r="A8" s="2"/>
      <c r="B8" s="202" t="s">
        <v>92</v>
      </c>
      <c r="C8" s="202"/>
      <c r="D8" s="202"/>
      <c r="E8" s="202"/>
      <c r="F8" s="202"/>
      <c r="G8" s="202"/>
      <c r="H8" s="202"/>
      <c r="I8" s="202"/>
      <c r="J8" s="2"/>
    </row>
    <row r="9" spans="1:30" ht="24" customHeight="1">
      <c r="A9" s="200" t="s">
        <v>93</v>
      </c>
      <c r="B9" s="200"/>
      <c r="C9" s="200"/>
      <c r="D9" s="200"/>
      <c r="E9" s="200"/>
      <c r="F9" s="200"/>
      <c r="G9" s="200"/>
      <c r="H9" s="200"/>
      <c r="I9" s="200"/>
      <c r="J9" s="200"/>
    </row>
    <row r="10" spans="1:30" ht="8.65" customHeight="1">
      <c r="A10" s="2"/>
      <c r="B10" s="2"/>
      <c r="C10" s="2"/>
      <c r="D10" s="2"/>
      <c r="E10" s="2"/>
      <c r="F10" s="2"/>
      <c r="G10" s="2"/>
      <c r="H10" s="2"/>
      <c r="I10" s="2"/>
      <c r="J10" s="2"/>
    </row>
    <row r="11" spans="1:30" ht="16.149999999999999" customHeight="1">
      <c r="A11" s="2"/>
      <c r="B11" s="202" t="s">
        <v>94</v>
      </c>
      <c r="C11" s="205"/>
      <c r="D11" s="205"/>
      <c r="E11" s="205"/>
      <c r="F11" s="205"/>
      <c r="G11" s="205"/>
      <c r="H11" s="205"/>
      <c r="I11" s="205"/>
      <c r="J11" s="2"/>
    </row>
    <row r="12" spans="1:30">
      <c r="A12" s="2"/>
      <c r="B12" s="205"/>
      <c r="C12" s="205"/>
      <c r="D12" s="205"/>
      <c r="E12" s="205"/>
      <c r="F12" s="205"/>
      <c r="G12" s="205"/>
      <c r="H12" s="205"/>
      <c r="I12" s="205"/>
      <c r="J12" s="2"/>
    </row>
    <row r="13" spans="1:30" ht="18" customHeight="1">
      <c r="A13" s="2"/>
      <c r="B13" s="205"/>
      <c r="C13" s="205"/>
      <c r="D13" s="205"/>
      <c r="E13" s="205"/>
      <c r="F13" s="205"/>
      <c r="G13" s="205"/>
      <c r="H13" s="205"/>
      <c r="I13" s="205"/>
      <c r="J13" s="2"/>
    </row>
    <row r="14" spans="1:30">
      <c r="A14" s="2"/>
      <c r="B14" s="202" t="s">
        <v>95</v>
      </c>
      <c r="C14" s="202"/>
      <c r="D14" s="202"/>
      <c r="E14" s="202"/>
      <c r="F14" s="202"/>
      <c r="G14" s="202"/>
      <c r="H14" s="202"/>
      <c r="I14" s="202"/>
      <c r="J14" s="2"/>
    </row>
    <row r="15" spans="1:30" ht="21.6" customHeight="1">
      <c r="A15" s="2"/>
      <c r="B15" s="202"/>
      <c r="C15" s="202"/>
      <c r="D15" s="202"/>
      <c r="E15" s="202"/>
      <c r="F15" s="202"/>
      <c r="G15" s="202"/>
      <c r="H15" s="202"/>
      <c r="I15" s="202"/>
      <c r="J15" s="2"/>
    </row>
    <row r="16" spans="1:30" ht="14.65" customHeight="1">
      <c r="A16" s="2"/>
      <c r="B16" s="202" t="s">
        <v>96</v>
      </c>
      <c r="C16" s="202"/>
      <c r="D16" s="202"/>
      <c r="E16" s="202"/>
      <c r="F16" s="202"/>
      <c r="G16" s="202"/>
      <c r="H16" s="202"/>
      <c r="I16" s="202"/>
      <c r="J16" s="2"/>
    </row>
    <row r="17" spans="1:10" ht="18.600000000000001" customHeight="1">
      <c r="A17" s="2"/>
      <c r="B17" s="202"/>
      <c r="C17" s="202"/>
      <c r="D17" s="202"/>
      <c r="E17" s="202"/>
      <c r="F17" s="202"/>
      <c r="G17" s="202"/>
      <c r="H17" s="202"/>
      <c r="I17" s="202"/>
      <c r="J17" s="2"/>
    </row>
    <row r="18" spans="1:10" ht="22.15" customHeight="1">
      <c r="A18" s="2"/>
      <c r="B18" s="202" t="s">
        <v>97</v>
      </c>
      <c r="C18" s="202"/>
      <c r="D18" s="202"/>
      <c r="E18" s="202"/>
      <c r="F18" s="202"/>
      <c r="G18" s="202"/>
      <c r="H18" s="202"/>
      <c r="I18" s="202"/>
      <c r="J18" s="2"/>
    </row>
    <row r="19" spans="1:10" ht="25.15" customHeight="1">
      <c r="A19" s="200" t="s">
        <v>98</v>
      </c>
      <c r="B19" s="200"/>
      <c r="C19" s="200"/>
      <c r="D19" s="200"/>
      <c r="E19" s="200"/>
      <c r="F19" s="200"/>
      <c r="G19" s="200"/>
      <c r="H19" s="200"/>
      <c r="I19" s="200"/>
      <c r="J19" s="200"/>
    </row>
    <row r="20" spans="1:10" ht="8.65" customHeight="1">
      <c r="A20" s="2"/>
      <c r="B20" s="2"/>
      <c r="C20" s="2"/>
      <c r="D20" s="2"/>
      <c r="E20" s="2"/>
      <c r="F20" s="2"/>
      <c r="G20" s="2"/>
      <c r="H20" s="2"/>
      <c r="I20" s="2"/>
      <c r="J20" s="2"/>
    </row>
    <row r="21" spans="1:10" ht="14.65" customHeight="1">
      <c r="A21" s="2"/>
      <c r="B21" s="202" t="s">
        <v>99</v>
      </c>
      <c r="C21" s="202"/>
      <c r="D21" s="202"/>
      <c r="E21" s="202"/>
      <c r="F21" s="202"/>
      <c r="G21" s="202"/>
      <c r="H21" s="202"/>
      <c r="I21" s="202"/>
      <c r="J21" s="2"/>
    </row>
    <row r="22" spans="1:10" ht="29.45" customHeight="1">
      <c r="A22" s="2"/>
      <c r="B22" s="202"/>
      <c r="C22" s="202"/>
      <c r="D22" s="202"/>
      <c r="E22" s="202"/>
      <c r="F22" s="202"/>
      <c r="G22" s="202"/>
      <c r="H22" s="202"/>
      <c r="I22" s="202"/>
      <c r="J22" s="2"/>
    </row>
    <row r="23" spans="1:10">
      <c r="A23" s="2"/>
      <c r="B23" s="202" t="s">
        <v>100</v>
      </c>
      <c r="C23" s="202"/>
      <c r="D23" s="202"/>
      <c r="E23" s="202"/>
      <c r="F23" s="202"/>
      <c r="G23" s="202"/>
      <c r="H23" s="202"/>
      <c r="I23" s="202"/>
      <c r="J23" s="2"/>
    </row>
    <row r="24" spans="1:10">
      <c r="A24" s="2"/>
      <c r="B24" s="202"/>
      <c r="C24" s="202"/>
      <c r="D24" s="202"/>
      <c r="E24" s="202"/>
      <c r="F24" s="202"/>
      <c r="G24" s="202"/>
      <c r="H24" s="202"/>
      <c r="I24" s="202"/>
      <c r="J24" s="2"/>
    </row>
    <row r="25" spans="1:10" ht="16.149999999999999" customHeight="1">
      <c r="A25" s="2"/>
      <c r="B25" s="202"/>
      <c r="C25" s="202"/>
      <c r="D25" s="202"/>
      <c r="E25" s="202"/>
      <c r="F25" s="202"/>
      <c r="G25" s="202"/>
      <c r="H25" s="202"/>
      <c r="I25" s="202"/>
      <c r="J25" s="2"/>
    </row>
    <row r="26" spans="1:10" ht="14.65" customHeight="1">
      <c r="A26" s="2"/>
      <c r="B26" s="202" t="s">
        <v>101</v>
      </c>
      <c r="C26" s="202"/>
      <c r="D26" s="202"/>
      <c r="E26" s="202"/>
      <c r="F26" s="202"/>
      <c r="G26" s="202"/>
      <c r="H26" s="202"/>
      <c r="I26" s="202"/>
      <c r="J26" s="2"/>
    </row>
    <row r="27" spans="1:10" ht="18.600000000000001" customHeight="1">
      <c r="A27" s="2"/>
      <c r="B27" s="202"/>
      <c r="C27" s="202"/>
      <c r="D27" s="202"/>
      <c r="E27" s="202"/>
      <c r="F27" s="202"/>
      <c r="G27" s="202"/>
      <c r="H27" s="202"/>
      <c r="I27" s="202"/>
      <c r="J27" s="2"/>
    </row>
    <row r="28" spans="1:10" ht="14.65" customHeight="1">
      <c r="A28" s="2"/>
      <c r="B28" s="202" t="s">
        <v>102</v>
      </c>
      <c r="C28" s="202"/>
      <c r="D28" s="202"/>
      <c r="E28" s="202"/>
      <c r="F28" s="202"/>
      <c r="G28" s="202"/>
      <c r="H28" s="202"/>
      <c r="I28" s="202"/>
      <c r="J28" s="2"/>
    </row>
    <row r="29" spans="1:10">
      <c r="A29" s="2"/>
      <c r="B29" s="202"/>
      <c r="C29" s="202"/>
      <c r="D29" s="202"/>
      <c r="E29" s="202"/>
      <c r="F29" s="202"/>
      <c r="G29" s="202"/>
      <c r="H29" s="202"/>
      <c r="I29" s="202"/>
      <c r="J29" s="2"/>
    </row>
    <row r="30" spans="1:10" ht="4.5" customHeight="1">
      <c r="A30" s="2"/>
      <c r="B30" s="202"/>
      <c r="C30" s="202"/>
      <c r="D30" s="202"/>
      <c r="E30" s="202"/>
      <c r="F30" s="202"/>
      <c r="G30" s="202"/>
      <c r="H30" s="202"/>
      <c r="I30" s="202"/>
      <c r="J30" s="2"/>
    </row>
    <row r="31" spans="1:10" ht="17.45">
      <c r="A31" s="8"/>
      <c r="B31" s="200" t="s">
        <v>103</v>
      </c>
      <c r="C31" s="200"/>
      <c r="D31" s="200"/>
      <c r="E31" s="200"/>
      <c r="F31" s="200"/>
      <c r="G31" s="200"/>
      <c r="H31" s="200"/>
      <c r="I31" s="200"/>
      <c r="J31" s="200"/>
    </row>
    <row r="32" spans="1:10" ht="7.5" customHeight="1">
      <c r="A32" s="2"/>
      <c r="B32" s="2"/>
      <c r="C32" s="2"/>
      <c r="D32" s="2"/>
      <c r="E32" s="2"/>
      <c r="F32" s="2"/>
      <c r="G32" s="2"/>
      <c r="H32" s="2"/>
      <c r="I32" s="2"/>
      <c r="J32" s="2"/>
    </row>
    <row r="33" spans="1:10" ht="14.65" customHeight="1">
      <c r="A33" s="2"/>
      <c r="B33" s="202" t="s">
        <v>104</v>
      </c>
      <c r="C33" s="202"/>
      <c r="D33" s="202"/>
      <c r="E33" s="202"/>
      <c r="F33" s="202"/>
      <c r="G33" s="202"/>
      <c r="H33" s="202"/>
      <c r="I33" s="202"/>
      <c r="J33" s="2"/>
    </row>
    <row r="34" spans="1:10" ht="46.9" customHeight="1">
      <c r="A34" s="2"/>
      <c r="B34" s="202"/>
      <c r="C34" s="202"/>
      <c r="D34" s="202"/>
      <c r="E34" s="202"/>
      <c r="F34" s="202"/>
      <c r="G34" s="202"/>
      <c r="H34" s="202"/>
      <c r="I34" s="202"/>
      <c r="J34" s="2"/>
    </row>
    <row r="35" spans="1:10" ht="14.65" customHeight="1">
      <c r="A35" s="2"/>
      <c r="B35" s="202" t="s">
        <v>105</v>
      </c>
      <c r="C35" s="202"/>
      <c r="D35" s="202"/>
      <c r="E35" s="202"/>
      <c r="F35" s="202"/>
      <c r="G35" s="202"/>
      <c r="H35" s="202"/>
      <c r="I35" s="202"/>
      <c r="J35" s="2"/>
    </row>
    <row r="36" spans="1:10" ht="33.6" customHeight="1">
      <c r="A36" s="2"/>
      <c r="B36" s="202"/>
      <c r="C36" s="202"/>
      <c r="D36" s="202"/>
      <c r="E36" s="202"/>
      <c r="F36" s="202"/>
      <c r="G36" s="202"/>
      <c r="H36" s="202"/>
      <c r="I36" s="202"/>
      <c r="J36" s="2"/>
    </row>
    <row r="37" spans="1:10">
      <c r="A37" s="2"/>
      <c r="B37" s="202" t="s">
        <v>106</v>
      </c>
      <c r="C37" s="202"/>
      <c r="D37" s="202"/>
      <c r="E37" s="202"/>
      <c r="F37" s="202"/>
      <c r="G37" s="202"/>
      <c r="H37" s="202"/>
      <c r="I37" s="202"/>
      <c r="J37" s="2"/>
    </row>
    <row r="38" spans="1:10" ht="19.899999999999999" customHeight="1">
      <c r="A38" s="2"/>
      <c r="B38" s="202"/>
      <c r="C38" s="202"/>
      <c r="D38" s="202"/>
      <c r="E38" s="202"/>
      <c r="F38" s="202"/>
      <c r="G38" s="202"/>
      <c r="H38" s="202"/>
      <c r="I38" s="202"/>
      <c r="J38" s="2"/>
    </row>
    <row r="39" spans="1:10" ht="14.65" customHeight="1">
      <c r="A39" s="2"/>
      <c r="B39" s="202" t="s">
        <v>107</v>
      </c>
      <c r="C39" s="202"/>
      <c r="D39" s="202"/>
      <c r="E39" s="202"/>
      <c r="F39" s="202"/>
      <c r="G39" s="202"/>
      <c r="H39" s="202"/>
      <c r="I39" s="202"/>
      <c r="J39" s="2"/>
    </row>
    <row r="40" spans="1:10" ht="19.899999999999999" customHeight="1">
      <c r="A40" s="2"/>
      <c r="B40" s="202"/>
      <c r="C40" s="202"/>
      <c r="D40" s="202"/>
      <c r="E40" s="202"/>
      <c r="F40" s="202"/>
      <c r="G40" s="202"/>
      <c r="H40" s="202"/>
      <c r="I40" s="202"/>
      <c r="J40" s="2"/>
    </row>
    <row r="41" spans="1:10" ht="18" customHeight="1">
      <c r="A41" s="8"/>
      <c r="B41" s="200" t="s">
        <v>108</v>
      </c>
      <c r="C41" s="200"/>
      <c r="D41" s="200"/>
      <c r="E41" s="200"/>
      <c r="F41" s="200"/>
      <c r="G41" s="200"/>
      <c r="H41" s="200"/>
      <c r="I41" s="200"/>
      <c r="J41" s="200"/>
    </row>
    <row r="42" spans="1:10" ht="7.15" customHeight="1">
      <c r="A42" s="2"/>
      <c r="B42" s="15"/>
      <c r="C42" s="15"/>
      <c r="D42" s="15"/>
      <c r="E42" s="15"/>
      <c r="F42" s="15"/>
      <c r="G42" s="15"/>
      <c r="H42" s="15"/>
      <c r="I42" s="15"/>
      <c r="J42" s="15"/>
    </row>
    <row r="43" spans="1:10" ht="39.6" customHeight="1">
      <c r="A43" s="2"/>
      <c r="B43" s="202" t="s">
        <v>109</v>
      </c>
      <c r="C43" s="202"/>
      <c r="D43" s="202"/>
      <c r="E43" s="202"/>
      <c r="F43" s="202"/>
      <c r="G43" s="202"/>
      <c r="H43" s="202"/>
      <c r="I43" s="202"/>
      <c r="J43" s="2"/>
    </row>
    <row r="44" spans="1:10" ht="22.9" customHeight="1">
      <c r="A44" s="2"/>
      <c r="B44" s="199" t="s">
        <v>110</v>
      </c>
      <c r="C44" s="199"/>
      <c r="D44" s="199"/>
      <c r="E44" s="199"/>
      <c r="F44" s="199"/>
      <c r="G44" s="199"/>
      <c r="H44" s="199"/>
      <c r="I44" s="199"/>
      <c r="J44" s="2"/>
    </row>
    <row r="45" spans="1:10" ht="64.150000000000006" customHeight="1">
      <c r="A45" s="2"/>
      <c r="B45" s="199" t="s">
        <v>111</v>
      </c>
      <c r="C45" s="199"/>
      <c r="D45" s="199"/>
      <c r="E45" s="199"/>
      <c r="F45" s="199"/>
      <c r="G45" s="199"/>
      <c r="H45" s="199"/>
      <c r="I45" s="199"/>
      <c r="J45" s="2"/>
    </row>
    <row r="46" spans="1:10" ht="49.9" customHeight="1">
      <c r="A46" s="2"/>
      <c r="B46" s="199" t="s">
        <v>112</v>
      </c>
      <c r="C46" s="199"/>
      <c r="D46" s="199"/>
      <c r="E46" s="199"/>
      <c r="F46" s="199"/>
      <c r="G46" s="199"/>
      <c r="H46" s="199"/>
      <c r="I46" s="199"/>
      <c r="J46" s="2"/>
    </row>
    <row r="47" spans="1:10" ht="48" customHeight="1">
      <c r="A47" s="2"/>
      <c r="B47" s="199" t="s">
        <v>113</v>
      </c>
      <c r="C47" s="199"/>
      <c r="D47" s="199"/>
      <c r="E47" s="199"/>
      <c r="F47" s="199"/>
      <c r="G47" s="199"/>
      <c r="H47" s="199"/>
      <c r="I47" s="199"/>
      <c r="J47" s="2"/>
    </row>
    <row r="48" spans="1:10" ht="30.6" customHeight="1">
      <c r="A48" s="2"/>
      <c r="B48" s="199" t="s">
        <v>114</v>
      </c>
      <c r="C48" s="199"/>
      <c r="D48" s="199"/>
      <c r="E48" s="199"/>
      <c r="F48" s="199"/>
      <c r="G48" s="199"/>
      <c r="H48" s="199"/>
      <c r="I48" s="199"/>
      <c r="J48" s="2"/>
    </row>
    <row r="49" spans="1:11" ht="14.65" customHeight="1">
      <c r="A49" s="8"/>
      <c r="B49" s="200" t="s">
        <v>115</v>
      </c>
      <c r="C49" s="200"/>
      <c r="D49" s="200"/>
      <c r="E49" s="200"/>
      <c r="F49" s="200"/>
      <c r="G49" s="200"/>
      <c r="H49" s="200"/>
      <c r="I49" s="200"/>
      <c r="J49" s="200"/>
    </row>
    <row r="50" spans="1:11" ht="7.15" customHeight="1">
      <c r="A50" s="2"/>
      <c r="B50" s="3"/>
      <c r="C50" s="3"/>
      <c r="D50" s="3"/>
      <c r="E50" s="3"/>
      <c r="F50" s="3"/>
      <c r="G50" s="3"/>
      <c r="H50" s="3"/>
      <c r="I50" s="3"/>
      <c r="J50" s="2"/>
    </row>
    <row r="51" spans="1:11" ht="16.899999999999999" customHeight="1">
      <c r="A51" s="2"/>
      <c r="B51" s="201" t="s">
        <v>116</v>
      </c>
      <c r="C51" s="201"/>
      <c r="D51" s="201"/>
      <c r="E51" s="201"/>
      <c r="F51" s="201"/>
      <c r="G51" s="201"/>
      <c r="H51" s="201"/>
      <c r="I51" s="201"/>
      <c r="J51" s="4"/>
      <c r="K51" s="5"/>
    </row>
    <row r="52" spans="1:11" ht="13.15" customHeight="1">
      <c r="A52" s="2"/>
      <c r="B52" s="197" t="s">
        <v>117</v>
      </c>
      <c r="C52" s="197"/>
      <c r="D52" s="197"/>
      <c r="E52" s="197"/>
      <c r="F52" s="197"/>
      <c r="G52" s="197"/>
      <c r="H52" s="197"/>
      <c r="I52" s="197"/>
      <c r="J52" s="4"/>
      <c r="K52" s="5"/>
    </row>
    <row r="53" spans="1:11" ht="16.149999999999999" customHeight="1">
      <c r="A53" s="2"/>
      <c r="B53" s="197" t="s">
        <v>118</v>
      </c>
      <c r="C53" s="197"/>
      <c r="D53" s="197"/>
      <c r="E53" s="197"/>
      <c r="F53" s="197"/>
      <c r="G53" s="197"/>
      <c r="H53" s="197"/>
      <c r="I53" s="197"/>
      <c r="J53" s="4"/>
      <c r="K53" s="5"/>
    </row>
    <row r="54" spans="1:11">
      <c r="A54" s="2"/>
      <c r="B54" s="198"/>
      <c r="C54" s="198"/>
      <c r="D54" s="198"/>
      <c r="E54" s="198"/>
      <c r="F54" s="198"/>
      <c r="G54" s="198"/>
      <c r="H54" s="198"/>
      <c r="I54" s="198"/>
      <c r="J54" s="4"/>
      <c r="K54" s="5"/>
    </row>
    <row r="55" spans="1:11">
      <c r="A55" s="2"/>
      <c r="B55" s="6"/>
      <c r="C55" s="4"/>
      <c r="D55" s="4"/>
      <c r="E55" s="4"/>
      <c r="F55" s="4"/>
      <c r="G55" s="4"/>
      <c r="H55" s="4"/>
      <c r="I55" s="4"/>
      <c r="J55" s="4"/>
      <c r="K55" s="5"/>
    </row>
    <row r="56" spans="1:11">
      <c r="A56" s="2"/>
      <c r="B56" s="4"/>
      <c r="C56" s="4"/>
      <c r="D56" s="4"/>
      <c r="E56" s="4"/>
      <c r="F56" s="4"/>
      <c r="G56" s="4"/>
      <c r="H56" s="4"/>
      <c r="I56" s="4"/>
      <c r="J56" s="4"/>
      <c r="K56" s="5"/>
    </row>
  </sheetData>
  <mergeCells count="35">
    <mergeCell ref="B33:I34"/>
    <mergeCell ref="B35:I36"/>
    <mergeCell ref="B21:I22"/>
    <mergeCell ref="B28:I29"/>
    <mergeCell ref="B30:I30"/>
    <mergeCell ref="B26:I27"/>
    <mergeCell ref="B31:J31"/>
    <mergeCell ref="B23:I25"/>
    <mergeCell ref="A2:J2"/>
    <mergeCell ref="A9:J9"/>
    <mergeCell ref="A19:J19"/>
    <mergeCell ref="T1:AD1"/>
    <mergeCell ref="C1:J1"/>
    <mergeCell ref="A1:B1"/>
    <mergeCell ref="B4:I5"/>
    <mergeCell ref="B11:I13"/>
    <mergeCell ref="B14:I15"/>
    <mergeCell ref="B6:I7"/>
    <mergeCell ref="B16:I17"/>
    <mergeCell ref="B18:I18"/>
    <mergeCell ref="B8:I8"/>
    <mergeCell ref="B44:I44"/>
    <mergeCell ref="B45:I45"/>
    <mergeCell ref="B46:I46"/>
    <mergeCell ref="B48:I48"/>
    <mergeCell ref="B37:I38"/>
    <mergeCell ref="B39:I40"/>
    <mergeCell ref="B41:J41"/>
    <mergeCell ref="B43:I43"/>
    <mergeCell ref="B52:I52"/>
    <mergeCell ref="B53:I53"/>
    <mergeCell ref="B54:I54"/>
    <mergeCell ref="B47:I47"/>
    <mergeCell ref="B49:J49"/>
    <mergeCell ref="B51:I51"/>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A794A032D78246B0E8290A4882C0A9" ma:contentTypeVersion="12" ma:contentTypeDescription="Create a new document." ma:contentTypeScope="" ma:versionID="7d2e37a20c2af25ccb23c27988c7cdb3">
  <xsd:schema xmlns:xsd="http://www.w3.org/2001/XMLSchema" xmlns:xs="http://www.w3.org/2001/XMLSchema" xmlns:p="http://schemas.microsoft.com/office/2006/metadata/properties" xmlns:ns2="d32231c0-d246-440d-865c-b919a3af1657" xmlns:ns3="862d5b9a-56aa-4be2-9d3e-010fed14b4d3" targetNamespace="http://schemas.microsoft.com/office/2006/metadata/properties" ma:root="true" ma:fieldsID="6d574a57fb391bb33d408084c3e2a9dc" ns2:_="" ns3:_="">
    <xsd:import namespace="d32231c0-d246-440d-865c-b919a3af1657"/>
    <xsd:import namespace="862d5b9a-56aa-4be2-9d3e-010fed14b4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231c0-d246-440d-865c-b919a3af1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2d5b9a-56aa-4be2-9d3e-010fed14b4d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E0FFF-82AB-4872-8166-A138CBC684A8}"/>
</file>

<file path=customXml/itemProps2.xml><?xml version="1.0" encoding="utf-8"?>
<ds:datastoreItem xmlns:ds="http://schemas.openxmlformats.org/officeDocument/2006/customXml" ds:itemID="{59DFD188-421C-445B-A821-940552762D3C}"/>
</file>

<file path=customXml/itemProps3.xml><?xml version="1.0" encoding="utf-8"?>
<ds:datastoreItem xmlns:ds="http://schemas.openxmlformats.org/officeDocument/2006/customXml" ds:itemID="{21A57929-4672-4A20-849B-9471753B51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2022-03-01T08:49:57Z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0x01010029A794A032D78246B0E8290A4882C0A9</vt:lpwstr>
  </property>
</Properties>
</file>